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nvestor Relations\Aktienrückkauf\"/>
    </mc:Choice>
  </mc:AlternateContent>
  <xr:revisionPtr revIDLastSave="0" documentId="13_ncr:1_{7657B5B6-59E6-4282-A958-1F73D721522A}" xr6:coauthVersionLast="47" xr6:coauthVersionMax="47" xr10:uidLastSave="{00000000-0000-0000-0000-000000000000}"/>
  <bookViews>
    <workbookView xWindow="8535" yWindow="360" windowWidth="28800" windowHeight="20625" activeTab="1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4" l="1"/>
  <c r="H37" i="4"/>
  <c r="H36" i="4"/>
  <c r="H35" i="4"/>
  <c r="H34" i="4"/>
  <c r="H33" i="4"/>
  <c r="H32" i="4"/>
  <c r="F40" i="4"/>
  <c r="E40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40" i="4" l="1"/>
  <c r="G40" i="4" s="1"/>
  <c r="G7" i="3"/>
  <c r="G6" i="3"/>
</calcChain>
</file>

<file path=xl/sharedStrings.xml><?xml version="1.0" encoding="utf-8"?>
<sst xmlns="http://schemas.openxmlformats.org/spreadsheetml/2006/main" count="574" uniqueCount="152">
  <si>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</si>
  <si>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</si>
  <si>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</si>
  <si>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</si>
  <si>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</si>
  <si>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</si>
  <si>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</si>
  <si>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</si>
  <si>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</si>
  <si>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</si>
  <si>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</si>
  <si>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</si>
  <si>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</si>
  <si>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</si>
  <si>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</si>
  <si>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</si>
  <si>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</si>
  <si>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</si>
  <si>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</si>
  <si>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</si>
  <si>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</si>
  <si>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</si>
  <si>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</si>
  <si>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</si>
  <si>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</si>
  <si>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</si>
  <si>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</si>
  <si>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</si>
  <si>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</si>
  <si>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</si>
  <si>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</si>
  <si>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</si>
  <si>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</si>
  <si>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</si>
  <si>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</si>
  <si>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</si>
  <si>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</si>
  <si>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</si>
  <si>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</si>
  <si>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</si>
  <si>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</si>
  <si>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</si>
  <si>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</si>
  <si>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</si>
  <si>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</si>
  <si>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</si>
  <si>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</si>
  <si>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</si>
  <si>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</si>
  <si>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</si>
  <si>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</si>
  <si>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</si>
  <si>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</si>
  <si>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</si>
  <si>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</si>
  <si>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</si>
  <si>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</si>
  <si>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</si>
  <si>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</si>
  <si>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</si>
  <si>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</si>
  <si>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</si>
  <si>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</si>
  <si>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</si>
  <si>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</si>
  <si>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</si>
  <si>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</si>
  <si>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</si>
  <si>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</si>
  <si>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</si>
  <si>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</si>
  <si>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</si>
  <si>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</si>
  <si>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</si>
  <si>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</si>
  <si>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</si>
  <si>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</si>
  <si>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</si>
  <si>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</si>
  <si>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</si>
  <si>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</si>
  <si>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</si>
  <si>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</si>
  <si>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</si>
  <si>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</si>
  <si>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</si>
  <si>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</si>
  <si>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</si>
  <si>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</si>
  <si>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</si>
  <si>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</si>
  <si>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Purchases of its own shares between 08/07/24 and 12/07/24</t>
  </si>
  <si>
    <t>08.-12.07.2024</t>
  </si>
  <si>
    <t>Woche 28</t>
  </si>
  <si>
    <t>OD_8426L19-00</t>
  </si>
  <si>
    <t>OD_842AOvA-00</t>
  </si>
  <si>
    <t>OD_842B8Ki-00</t>
  </si>
  <si>
    <t>OD_842dZ9V-00</t>
  </si>
  <si>
    <t>OD_842fSu8-00</t>
  </si>
  <si>
    <t>OD_842fSu9-01</t>
  </si>
  <si>
    <t>OD_842hly1-00</t>
  </si>
  <si>
    <t>OD_842lBWZ-00</t>
  </si>
  <si>
    <t>OD_842yLxN-00</t>
  </si>
  <si>
    <t>OD_842zDDN-00</t>
  </si>
  <si>
    <t>OD_842zDDN-02</t>
  </si>
  <si>
    <t>OD_842zDDO-00</t>
  </si>
  <si>
    <t>OD_842zDDO-02</t>
  </si>
  <si>
    <t>OD_8438fjC-00</t>
  </si>
  <si>
    <t>OD_843YvuB-00</t>
  </si>
  <si>
    <t>OD_843siw8-00</t>
  </si>
  <si>
    <t>OD_843siw9-00</t>
  </si>
  <si>
    <t>OD_843xrAi-00</t>
  </si>
  <si>
    <t>OD_84415k6-00</t>
  </si>
  <si>
    <t>OD_847xkq6-00</t>
  </si>
  <si>
    <t>OD_848Dd8H-00</t>
  </si>
  <si>
    <t>OD_848Dd8I-00</t>
  </si>
  <si>
    <t>OD_848MWeO-00</t>
  </si>
  <si>
    <t>OD_848lc3c-00</t>
  </si>
  <si>
    <t>OD_848rhWq-00</t>
  </si>
  <si>
    <t>OD_8498ElM-00</t>
  </si>
  <si>
    <t>OD_849SVrX-00</t>
  </si>
  <si>
    <t>OD_849Xt28-00</t>
  </si>
  <si>
    <t>OD_849cr1a-00</t>
  </si>
  <si>
    <t>OD_849scT9-00</t>
  </si>
  <si>
    <t>OD_849v8Xd-00</t>
  </si>
  <si>
    <t>OD_84DxiDY-00</t>
  </si>
  <si>
    <t>OD_84EFPFe-00</t>
  </si>
  <si>
    <t>OD_84EUMPU-00</t>
  </si>
  <si>
    <t>OD_84Ek2q6-00</t>
  </si>
  <si>
    <t>OD_84ExLUp-00</t>
  </si>
  <si>
    <t>OD_84FFWyx-00</t>
  </si>
  <si>
    <t>OD_84FXtsy-02</t>
  </si>
  <si>
    <t>OD_84FYNLS-00</t>
  </si>
  <si>
    <t>OD_84FYZBd-00</t>
  </si>
  <si>
    <t>OD_84FYlsK-00</t>
  </si>
  <si>
    <t>OD_84FmC4g-00</t>
  </si>
  <si>
    <t>OD_84JfmB8-00</t>
  </si>
  <si>
    <t>OD_84JfmB9-01</t>
  </si>
  <si>
    <t>OD_84KTiWY-00</t>
  </si>
  <si>
    <t>OD_84Kx8Y1-00</t>
  </si>
  <si>
    <t>OD_84L1MWv-00</t>
  </si>
  <si>
    <t>OD_84LFyih-00</t>
  </si>
  <si>
    <t>OD_84LcskA-01</t>
  </si>
  <si>
    <t>OD_84LcskS-00</t>
  </si>
  <si>
    <t>OD_84LcskT-00</t>
  </si>
  <si>
    <t>OD_84Lct61-00</t>
  </si>
  <si>
    <t>OD_84QttgT-00</t>
  </si>
  <si>
    <t>OD_84Quudo-00</t>
  </si>
  <si>
    <t>OD_84QxwD1-00</t>
  </si>
  <si>
    <t>OD_84RB4ik-00</t>
  </si>
  <si>
    <t>OD_84RK6ID-00</t>
  </si>
  <si>
    <t>OD_84ROfJ5-02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</si>
</sst>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zoomScale="90" zoomScaleNormal="90" workbookViewId="0">
      <selection activeCell="F6" sqref="F6:F10"/>
    </sheetView>
  </sheetViews>
  <sheetFormatPr baseColWidth="10"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91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45481</v>
      </c>
      <c r="D6" s="9" t="s">
        <v>21</v>
      </c>
      <c r="E6" s="12">
        <v>3000</v>
      </c>
      <c r="F6" s="13">
        <v>22.891566999999998</v>
      </c>
      <c r="G6" s="14">
        <f>SUM(E6*F6)</f>
        <v>68674.701000000001</v>
      </c>
      <c r="H6" s="45">
        <f>ROUND(E6*F6,2)</f>
        <v>68674.7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45482</v>
      </c>
      <c r="D7" s="9" t="s">
        <v>21</v>
      </c>
      <c r="E7" s="12">
        <v>3000</v>
      </c>
      <c r="F7" s="13">
        <v>23.048033</v>
      </c>
      <c r="G7" s="14">
        <f>SUM(E7*F7)</f>
        <v>69144.099000000002</v>
      </c>
      <c r="H7" s="45">
        <f t="shared" ref="H7:H9" si="0">ROUND(E7*F7,2)</f>
        <v>69144.100000000006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45483</v>
      </c>
      <c r="D8" s="9" t="s">
        <v>21</v>
      </c>
      <c r="E8" s="12">
        <v>3000</v>
      </c>
      <c r="F8" s="13">
        <v>22.892416999999998</v>
      </c>
      <c r="G8" s="14">
        <f>SUM(E8*F8)</f>
        <v>68677.250999999989</v>
      </c>
      <c r="H8" s="45">
        <f t="shared" ref="H8" si="1">ROUND(E8*F8,2)</f>
        <v>68677.25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45484</v>
      </c>
      <c r="D9" s="9" t="s">
        <v>21</v>
      </c>
      <c r="E9" s="12">
        <v>3000</v>
      </c>
      <c r="F9" s="13">
        <v>22.928750000000001</v>
      </c>
      <c r="G9" s="14"/>
      <c r="H9" s="45">
        <f t="shared" si="0"/>
        <v>68786.25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45485</v>
      </c>
      <c r="D10" s="9" t="s">
        <v>21</v>
      </c>
      <c r="E10" s="12">
        <v>3000</v>
      </c>
      <c r="F10" s="13">
        <v>23.002683000000001</v>
      </c>
      <c r="G10" s="14"/>
      <c r="H10" s="45">
        <f t="shared" ref="H10" si="2">ROUND(E10*F10,2)</f>
        <v>69008.05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15000</v>
      </c>
      <c r="F11" s="48">
        <f>SUMPRODUCT(E6:E10,F6:F10)/E11</f>
        <v>22.952689999999997</v>
      </c>
      <c r="G11" s="20"/>
      <c r="H11" s="49">
        <f>SUM(H6:H10)</f>
        <v>344290.35</v>
      </c>
      <c r="I11" s="50">
        <f>SUM(I6:I10)</f>
        <v>1.9616992861729403E-4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45481.387488425928</v>
      </c>
      <c r="F15" s="4" t="s">
        <v>21</v>
      </c>
      <c r="G15" s="4"/>
      <c r="H15" s="6">
        <v>22.75</v>
      </c>
      <c r="I15" s="4" t="s">
        <v>0</v>
      </c>
      <c r="J15" s="7">
        <v>19</v>
      </c>
      <c r="K15" s="4" t="s">
        <v>18</v>
      </c>
      <c r="L15" s="4" t="s">
        <v>94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45481.398692129631</v>
      </c>
      <c r="F16" s="4" t="s">
        <v>21</v>
      </c>
      <c r="G16" s="4"/>
      <c r="H16" s="6">
        <v>22.95</v>
      </c>
      <c r="I16" s="4" t="s">
        <v>0</v>
      </c>
      <c r="J16" s="7">
        <v>49</v>
      </c>
      <c r="K16" s="4" t="s">
        <v>18</v>
      </c>
      <c r="L16" s="4" t="s">
        <v>95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45481.400717592594</v>
      </c>
      <c r="F17" s="4" t="s">
        <v>21</v>
      </c>
      <c r="G17" s="4"/>
      <c r="H17" s="6">
        <v>22.9</v>
      </c>
      <c r="I17" s="4" t="s">
        <v>0</v>
      </c>
      <c r="J17" s="7">
        <v>326</v>
      </c>
      <c r="K17" s="4" t="s">
        <v>18</v>
      </c>
      <c r="L17" s="4" t="s">
        <v>96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45481.479143518518</v>
      </c>
      <c r="F18" s="4" t="s">
        <v>21</v>
      </c>
      <c r="G18" s="4"/>
      <c r="H18" s="6">
        <v>22.8</v>
      </c>
      <c r="I18" s="4" t="s">
        <v>0</v>
      </c>
      <c r="J18" s="7">
        <v>128</v>
      </c>
      <c r="K18" s="4" t="s">
        <v>18</v>
      </c>
      <c r="L18" s="4" t="s">
        <v>97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45481.484386574077</v>
      </c>
      <c r="F19" s="4" t="s">
        <v>21</v>
      </c>
      <c r="G19" s="4"/>
      <c r="H19" s="6">
        <v>22.8</v>
      </c>
      <c r="I19" s="4" t="s">
        <v>0</v>
      </c>
      <c r="J19" s="7">
        <v>124</v>
      </c>
      <c r="K19" s="4" t="s">
        <v>18</v>
      </c>
      <c r="L19" s="4" t="s">
        <v>98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45481.484386574077</v>
      </c>
      <c r="F20" s="4" t="s">
        <v>21</v>
      </c>
      <c r="G20" s="4"/>
      <c r="H20" s="6">
        <v>22.8</v>
      </c>
      <c r="I20" s="4" t="s">
        <v>0</v>
      </c>
      <c r="J20" s="7">
        <v>187</v>
      </c>
      <c r="K20" s="4" t="s">
        <v>18</v>
      </c>
      <c r="L20" s="4" t="s">
        <v>99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45481.490752314814</v>
      </c>
      <c r="F21" s="4" t="s">
        <v>21</v>
      </c>
      <c r="G21" s="4"/>
      <c r="H21" s="6">
        <v>22.8</v>
      </c>
      <c r="I21" s="4" t="s">
        <v>0</v>
      </c>
      <c r="J21" s="7">
        <v>247</v>
      </c>
      <c r="K21" s="4" t="s">
        <v>18</v>
      </c>
      <c r="L21" s="4" t="s">
        <v>100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45481.500162037039</v>
      </c>
      <c r="F22" s="4" t="s">
        <v>21</v>
      </c>
      <c r="G22" s="4"/>
      <c r="H22" s="6">
        <v>22.8</v>
      </c>
      <c r="I22" s="4" t="s">
        <v>0</v>
      </c>
      <c r="J22" s="7">
        <v>80</v>
      </c>
      <c r="K22" s="4" t="s">
        <v>18</v>
      </c>
      <c r="L22" s="4" t="s">
        <v>101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45481.536481481482</v>
      </c>
      <c r="F23" s="4" t="s">
        <v>21</v>
      </c>
      <c r="G23" s="4"/>
      <c r="H23" s="6">
        <v>22.9</v>
      </c>
      <c r="I23" s="4" t="s">
        <v>0</v>
      </c>
      <c r="J23" s="7">
        <v>99</v>
      </c>
      <c r="K23" s="4" t="s">
        <v>18</v>
      </c>
      <c r="L23" s="4" t="s">
        <v>102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45481.538854166669</v>
      </c>
      <c r="F24" s="4" t="s">
        <v>21</v>
      </c>
      <c r="G24" s="4"/>
      <c r="H24" s="6">
        <v>22.8</v>
      </c>
      <c r="I24" s="4" t="s">
        <v>0</v>
      </c>
      <c r="J24" s="7">
        <v>150</v>
      </c>
      <c r="K24" s="4" t="s">
        <v>18</v>
      </c>
      <c r="L24" s="4" t="s">
        <v>103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45481.538854166669</v>
      </c>
      <c r="F25" s="4" t="s">
        <v>21</v>
      </c>
      <c r="G25" s="4"/>
      <c r="H25" s="6">
        <v>22.8</v>
      </c>
      <c r="I25" s="4" t="s">
        <v>0</v>
      </c>
      <c r="J25" s="7">
        <v>3</v>
      </c>
      <c r="K25" s="4" t="s">
        <v>18</v>
      </c>
      <c r="L25" s="4" t="s">
        <v>104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45481.538854166669</v>
      </c>
      <c r="F26" s="4" t="s">
        <v>21</v>
      </c>
      <c r="G26" s="4"/>
      <c r="H26" s="6">
        <v>22.8</v>
      </c>
      <c r="I26" s="4" t="s">
        <v>0</v>
      </c>
      <c r="J26" s="7">
        <v>1</v>
      </c>
      <c r="K26" s="4" t="s">
        <v>18</v>
      </c>
      <c r="L26" s="4" t="s">
        <v>105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45481.538854166669</v>
      </c>
      <c r="F27" s="4" t="s">
        <v>21</v>
      </c>
      <c r="G27" s="4"/>
      <c r="H27" s="6">
        <v>22.8</v>
      </c>
      <c r="I27" s="4" t="s">
        <v>0</v>
      </c>
      <c r="J27" s="7">
        <v>3</v>
      </c>
      <c r="K27" s="4" t="s">
        <v>18</v>
      </c>
      <c r="L27" s="4" t="s">
        <v>106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45481.564953703702</v>
      </c>
      <c r="F28" s="4" t="s">
        <v>21</v>
      </c>
      <c r="G28" s="4"/>
      <c r="H28" s="6">
        <v>22.75</v>
      </c>
      <c r="I28" s="4" t="s">
        <v>0</v>
      </c>
      <c r="J28" s="7">
        <v>270</v>
      </c>
      <c r="K28" s="4" t="s">
        <v>18</v>
      </c>
      <c r="L28" s="4" t="s">
        <v>107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45481.637384259258</v>
      </c>
      <c r="F29" s="4" t="s">
        <v>21</v>
      </c>
      <c r="G29" s="4"/>
      <c r="H29" s="6">
        <v>22.9</v>
      </c>
      <c r="I29" s="4" t="s">
        <v>0</v>
      </c>
      <c r="J29" s="7">
        <v>455</v>
      </c>
      <c r="K29" s="4" t="s">
        <v>18</v>
      </c>
      <c r="L29" s="4" t="s">
        <v>108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45481.691979166666</v>
      </c>
      <c r="F30" s="4" t="s">
        <v>21</v>
      </c>
      <c r="G30" s="4"/>
      <c r="H30" s="6">
        <v>23</v>
      </c>
      <c r="I30" s="4" t="s">
        <v>0</v>
      </c>
      <c r="J30" s="7">
        <v>246</v>
      </c>
      <c r="K30" s="4" t="s">
        <v>18</v>
      </c>
      <c r="L30" s="4" t="s">
        <v>109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45481.691979166666</v>
      </c>
      <c r="F31" s="4" t="s">
        <v>21</v>
      </c>
      <c r="G31" s="4"/>
      <c r="H31" s="6">
        <v>23</v>
      </c>
      <c r="I31" s="4" t="s">
        <v>0</v>
      </c>
      <c r="J31" s="7">
        <v>173</v>
      </c>
      <c r="K31" s="4" t="s">
        <v>18</v>
      </c>
      <c r="L31" s="4" t="s">
        <v>110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45481.706134259257</v>
      </c>
      <c r="F32" s="4" t="s">
        <v>21</v>
      </c>
      <c r="G32" s="4"/>
      <c r="H32" s="6">
        <v>23.05</v>
      </c>
      <c r="I32" s="4" t="s">
        <v>0</v>
      </c>
      <c r="J32" s="7">
        <v>192</v>
      </c>
      <c r="K32" s="4" t="s">
        <v>18</v>
      </c>
      <c r="L32" s="4" t="s">
        <v>111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45481.715057870373</v>
      </c>
      <c r="F33" s="4" t="s">
        <v>21</v>
      </c>
      <c r="G33" s="4"/>
      <c r="H33" s="6">
        <v>23.05</v>
      </c>
      <c r="I33" s="4" t="s">
        <v>0</v>
      </c>
      <c r="J33" s="7">
        <v>248</v>
      </c>
      <c r="K33" s="4" t="s">
        <v>18</v>
      </c>
      <c r="L33" s="4" t="s">
        <v>112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45482.38994212963</v>
      </c>
      <c r="F34" s="4" t="s">
        <v>21</v>
      </c>
      <c r="G34" s="4"/>
      <c r="H34" s="6">
        <v>23</v>
      </c>
      <c r="I34" s="4" t="s">
        <v>0</v>
      </c>
      <c r="J34" s="7">
        <v>209</v>
      </c>
      <c r="K34" s="4" t="s">
        <v>18</v>
      </c>
      <c r="L34" s="4" t="s">
        <v>113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45482.433738425927</v>
      </c>
      <c r="F35" s="4" t="s">
        <v>21</v>
      </c>
      <c r="G35" s="4"/>
      <c r="H35" s="6">
        <v>22.95</v>
      </c>
      <c r="I35" s="4" t="s">
        <v>0</v>
      </c>
      <c r="J35" s="7">
        <v>129</v>
      </c>
      <c r="K35" s="4" t="s">
        <v>18</v>
      </c>
      <c r="L35" s="4" t="s">
        <v>114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45482.433738425927</v>
      </c>
      <c r="F36" s="4" t="s">
        <v>21</v>
      </c>
      <c r="G36" s="4"/>
      <c r="H36" s="6">
        <v>22.95</v>
      </c>
      <c r="I36" s="4" t="s">
        <v>0</v>
      </c>
      <c r="J36" s="7">
        <v>137</v>
      </c>
      <c r="K36" s="4" t="s">
        <v>18</v>
      </c>
      <c r="L36" s="4" t="s">
        <v>115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45482.458275462966</v>
      </c>
      <c r="F37" s="4" t="s">
        <v>21</v>
      </c>
      <c r="G37" s="4"/>
      <c r="H37" s="6">
        <v>23</v>
      </c>
      <c r="I37" s="4" t="s">
        <v>0</v>
      </c>
      <c r="J37" s="7">
        <v>316</v>
      </c>
      <c r="K37" s="4" t="s">
        <v>18</v>
      </c>
      <c r="L37" s="4" t="s">
        <v>116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45482.52747685185</v>
      </c>
      <c r="F38" s="4" t="s">
        <v>21</v>
      </c>
      <c r="G38" s="4"/>
      <c r="H38" s="6">
        <v>23.1</v>
      </c>
      <c r="I38" s="4" t="s">
        <v>0</v>
      </c>
      <c r="J38" s="7">
        <v>402</v>
      </c>
      <c r="K38" s="4" t="s">
        <v>18</v>
      </c>
      <c r="L38" s="4" t="s">
        <v>117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45482.544270833336</v>
      </c>
      <c r="F39" s="4" t="s">
        <v>21</v>
      </c>
      <c r="G39" s="4"/>
      <c r="H39" s="6">
        <v>23.15</v>
      </c>
      <c r="I39" s="4" t="s">
        <v>0</v>
      </c>
      <c r="J39" s="7">
        <v>243</v>
      </c>
      <c r="K39" s="4" t="s">
        <v>18</v>
      </c>
      <c r="L39" s="4" t="s">
        <v>118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45482.589884259258</v>
      </c>
      <c r="F40" s="4" t="s">
        <v>21</v>
      </c>
      <c r="G40" s="4"/>
      <c r="H40" s="6">
        <v>23.1</v>
      </c>
      <c r="I40" s="4" t="s">
        <v>0</v>
      </c>
      <c r="J40" s="7">
        <v>302</v>
      </c>
      <c r="K40" s="4" t="s">
        <v>18</v>
      </c>
      <c r="L40" s="4" t="s">
        <v>119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45482.645810185182</v>
      </c>
      <c r="F41" s="4" t="s">
        <v>21</v>
      </c>
      <c r="G41" s="4"/>
      <c r="H41" s="6">
        <v>22.95</v>
      </c>
      <c r="I41" s="4" t="s">
        <v>0</v>
      </c>
      <c r="J41" s="7">
        <v>75</v>
      </c>
      <c r="K41" s="4" t="s">
        <v>18</v>
      </c>
      <c r="L41" s="4" t="s">
        <v>120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45482.660636574074</v>
      </c>
      <c r="F42" s="4" t="s">
        <v>21</v>
      </c>
      <c r="G42" s="4"/>
      <c r="H42" s="6">
        <v>23.1</v>
      </c>
      <c r="I42" s="4" t="s">
        <v>0</v>
      </c>
      <c r="J42" s="7">
        <v>543</v>
      </c>
      <c r="K42" s="4" t="s">
        <v>18</v>
      </c>
      <c r="L42" s="4" t="s">
        <v>121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45482.674340277779</v>
      </c>
      <c r="F43" s="4" t="s">
        <v>21</v>
      </c>
      <c r="G43" s="4"/>
      <c r="H43" s="6">
        <v>23</v>
      </c>
      <c r="I43" s="4" t="s">
        <v>0</v>
      </c>
      <c r="J43" s="7">
        <v>220</v>
      </c>
      <c r="K43" s="4" t="s">
        <v>18</v>
      </c>
      <c r="L43" s="4" t="s">
        <v>122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45482.717824074076</v>
      </c>
      <c r="F44" s="4" t="s">
        <v>21</v>
      </c>
      <c r="G44" s="4"/>
      <c r="H44" s="6">
        <v>23</v>
      </c>
      <c r="I44" s="4" t="s">
        <v>0</v>
      </c>
      <c r="J44" s="7">
        <v>89</v>
      </c>
      <c r="K44" s="4" t="s">
        <v>18</v>
      </c>
      <c r="L44" s="4" t="s">
        <v>123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45482.724768518521</v>
      </c>
      <c r="F45" s="4" t="s">
        <v>21</v>
      </c>
      <c r="G45" s="4"/>
      <c r="H45" s="6">
        <v>23</v>
      </c>
      <c r="I45" s="4" t="s">
        <v>0</v>
      </c>
      <c r="J45" s="7">
        <v>335</v>
      </c>
      <c r="K45" s="4" t="s">
        <v>18</v>
      </c>
      <c r="L45" s="4" t="s">
        <v>124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45483.415960648148</v>
      </c>
      <c r="F46" s="4" t="s">
        <v>21</v>
      </c>
      <c r="G46" s="4"/>
      <c r="H46" s="6">
        <v>22.95</v>
      </c>
      <c r="I46" s="4" t="s">
        <v>0</v>
      </c>
      <c r="J46" s="7">
        <v>568</v>
      </c>
      <c r="K46" s="4" t="s">
        <v>18</v>
      </c>
      <c r="L46" s="4" t="s">
        <v>125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45483.464768518519</v>
      </c>
      <c r="F47" s="4" t="s">
        <v>21</v>
      </c>
      <c r="G47" s="4"/>
      <c r="H47" s="6">
        <v>22.9</v>
      </c>
      <c r="I47" s="4" t="s">
        <v>0</v>
      </c>
      <c r="J47" s="7">
        <v>392</v>
      </c>
      <c r="K47" s="4" t="s">
        <v>18</v>
      </c>
      <c r="L47" s="4" t="s">
        <v>126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45483.506018518521</v>
      </c>
      <c r="F48" s="4" t="s">
        <v>21</v>
      </c>
      <c r="G48" s="4"/>
      <c r="H48" s="6">
        <v>22.95</v>
      </c>
      <c r="I48" s="4" t="s">
        <v>0</v>
      </c>
      <c r="J48" s="7">
        <v>312</v>
      </c>
      <c r="K48" s="4" t="s">
        <v>18</v>
      </c>
      <c r="L48" s="4" t="s">
        <v>127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45483.54928240741</v>
      </c>
      <c r="F49" s="4" t="s">
        <v>21</v>
      </c>
      <c r="G49" s="4"/>
      <c r="H49" s="6">
        <v>22.95</v>
      </c>
      <c r="I49" s="4" t="s">
        <v>0</v>
      </c>
      <c r="J49" s="7">
        <v>273</v>
      </c>
      <c r="K49" s="4" t="s">
        <v>18</v>
      </c>
      <c r="L49" s="4" t="s">
        <v>128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45483.585972222223</v>
      </c>
      <c r="F50" s="4" t="s">
        <v>21</v>
      </c>
      <c r="G50" s="4"/>
      <c r="H50" s="6">
        <v>22.95</v>
      </c>
      <c r="I50" s="4" t="s">
        <v>0</v>
      </c>
      <c r="J50" s="7">
        <v>221</v>
      </c>
      <c r="K50" s="4" t="s">
        <v>18</v>
      </c>
      <c r="L50" s="4" t="s">
        <v>129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45483.636134259257</v>
      </c>
      <c r="F51" s="4" t="s">
        <v>21</v>
      </c>
      <c r="G51" s="4"/>
      <c r="H51" s="6">
        <v>22.85</v>
      </c>
      <c r="I51" s="4" t="s">
        <v>0</v>
      </c>
      <c r="J51" s="7">
        <v>262</v>
      </c>
      <c r="K51" s="4" t="s">
        <v>18</v>
      </c>
      <c r="L51" s="4" t="s">
        <v>130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45483.686805555553</v>
      </c>
      <c r="F52" s="4" t="s">
        <v>21</v>
      </c>
      <c r="G52" s="4"/>
      <c r="H52" s="6">
        <v>22.85</v>
      </c>
      <c r="I52" s="4" t="s">
        <v>0</v>
      </c>
      <c r="J52" s="7">
        <v>377</v>
      </c>
      <c r="K52" s="4" t="s">
        <v>18</v>
      </c>
      <c r="L52" s="4" t="s">
        <v>131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45483.688113425924</v>
      </c>
      <c r="F53" s="4" t="s">
        <v>21</v>
      </c>
      <c r="G53" s="4"/>
      <c r="H53" s="6">
        <v>22.8</v>
      </c>
      <c r="I53" s="4" t="s">
        <v>0</v>
      </c>
      <c r="J53" s="7">
        <v>8</v>
      </c>
      <c r="K53" s="4" t="s">
        <v>18</v>
      </c>
      <c r="L53" s="4" t="s">
        <v>132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45483.688645833332</v>
      </c>
      <c r="F54" s="4" t="s">
        <v>21</v>
      </c>
      <c r="G54" s="4"/>
      <c r="H54" s="6">
        <v>22.8</v>
      </c>
      <c r="I54" s="4" t="s">
        <v>0</v>
      </c>
      <c r="J54" s="7">
        <v>4</v>
      </c>
      <c r="K54" s="4" t="s">
        <v>18</v>
      </c>
      <c r="L54" s="4" t="s">
        <v>133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45483.689212962963</v>
      </c>
      <c r="F55" s="4" t="s">
        <v>21</v>
      </c>
      <c r="G55" s="4"/>
      <c r="H55" s="6">
        <v>22.8</v>
      </c>
      <c r="I55" s="4" t="s">
        <v>0</v>
      </c>
      <c r="J55" s="7">
        <v>306</v>
      </c>
      <c r="K55" s="4" t="s">
        <v>18</v>
      </c>
      <c r="L55" s="4" t="s">
        <v>134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45483.726238425923</v>
      </c>
      <c r="F56" s="4" t="s">
        <v>21</v>
      </c>
      <c r="G56" s="4"/>
      <c r="H56" s="6">
        <v>22.8</v>
      </c>
      <c r="I56" s="4" t="s">
        <v>0</v>
      </c>
      <c r="J56" s="7">
        <v>277</v>
      </c>
      <c r="K56" s="4" t="s">
        <v>18</v>
      </c>
      <c r="L56" s="4" t="s">
        <v>135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45484.392627314817</v>
      </c>
      <c r="F57" s="4" t="s">
        <v>21</v>
      </c>
      <c r="G57" s="4"/>
      <c r="H57" s="6">
        <v>22.8</v>
      </c>
      <c r="I57" s="4" t="s">
        <v>0</v>
      </c>
      <c r="J57" s="7">
        <v>72</v>
      </c>
      <c r="K57" s="4" t="s">
        <v>18</v>
      </c>
      <c r="L57" s="4" t="s">
        <v>136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45484.392627314817</v>
      </c>
      <c r="F58" s="4" t="s">
        <v>21</v>
      </c>
      <c r="G58" s="4"/>
      <c r="H58" s="6">
        <v>22.8</v>
      </c>
      <c r="I58" s="4" t="s">
        <v>0</v>
      </c>
      <c r="J58" s="7">
        <v>182</v>
      </c>
      <c r="K58" s="4" t="s">
        <v>18</v>
      </c>
      <c r="L58" s="4" t="s">
        <v>137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45484.530381944445</v>
      </c>
      <c r="F59" s="4" t="s">
        <v>21</v>
      </c>
      <c r="G59" s="4"/>
      <c r="H59" s="6">
        <v>22.9</v>
      </c>
      <c r="I59" s="4" t="s">
        <v>0</v>
      </c>
      <c r="J59" s="7">
        <v>938</v>
      </c>
      <c r="K59" s="4" t="s">
        <v>18</v>
      </c>
      <c r="L59" s="4" t="s">
        <v>138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45484.611527777779</v>
      </c>
      <c r="F60" s="4" t="s">
        <v>21</v>
      </c>
      <c r="G60" s="4"/>
      <c r="H60" s="6">
        <v>22.95</v>
      </c>
      <c r="I60" s="4" t="s">
        <v>0</v>
      </c>
      <c r="J60" s="7">
        <v>11</v>
      </c>
      <c r="K60" s="4" t="s">
        <v>18</v>
      </c>
      <c r="L60" s="4" t="s">
        <v>139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45484.623182870368</v>
      </c>
      <c r="F61" s="4" t="s">
        <v>21</v>
      </c>
      <c r="G61" s="4"/>
      <c r="H61" s="6">
        <v>22.95</v>
      </c>
      <c r="I61" s="4" t="s">
        <v>0</v>
      </c>
      <c r="J61" s="7">
        <v>689</v>
      </c>
      <c r="K61" s="4" t="s">
        <v>18</v>
      </c>
      <c r="L61" s="4" t="s">
        <v>140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45484.663506944446</v>
      </c>
      <c r="F62" s="4" t="s">
        <v>21</v>
      </c>
      <c r="G62" s="4"/>
      <c r="H62" s="6">
        <v>23</v>
      </c>
      <c r="I62" s="4" t="s">
        <v>0</v>
      </c>
      <c r="J62" s="7">
        <v>425</v>
      </c>
      <c r="K62" s="4" t="s">
        <v>18</v>
      </c>
      <c r="L62" s="4" t="s">
        <v>141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45484.726678240739</v>
      </c>
      <c r="F63" s="4" t="s">
        <v>21</v>
      </c>
      <c r="G63" s="4"/>
      <c r="H63" s="6">
        <v>22.95</v>
      </c>
      <c r="I63" s="4" t="s">
        <v>0</v>
      </c>
      <c r="J63" s="7">
        <v>408</v>
      </c>
      <c r="K63" s="4" t="s">
        <v>18</v>
      </c>
      <c r="L63" s="4" t="s">
        <v>142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45484.726678240739</v>
      </c>
      <c r="F64" s="4" t="s">
        <v>21</v>
      </c>
      <c r="G64" s="4"/>
      <c r="H64" s="6">
        <v>22.95</v>
      </c>
      <c r="I64" s="4" t="s">
        <v>0</v>
      </c>
      <c r="J64" s="7">
        <v>10</v>
      </c>
      <c r="K64" s="4" t="s">
        <v>18</v>
      </c>
      <c r="L64" s="4" t="s">
        <v>143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45484.726678240739</v>
      </c>
      <c r="F65" s="4" t="s">
        <v>21</v>
      </c>
      <c r="G65" s="4"/>
      <c r="H65" s="6">
        <v>22.95</v>
      </c>
      <c r="I65" s="4" t="s">
        <v>0</v>
      </c>
      <c r="J65" s="7">
        <v>11</v>
      </c>
      <c r="K65" s="4" t="s">
        <v>18</v>
      </c>
      <c r="L65" s="4" t="s">
        <v>144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45484.726701388892</v>
      </c>
      <c r="F66" s="4" t="s">
        <v>21</v>
      </c>
      <c r="G66" s="4"/>
      <c r="H66" s="6">
        <v>22.95</v>
      </c>
      <c r="I66" s="4" t="s">
        <v>0</v>
      </c>
      <c r="J66" s="7">
        <v>254</v>
      </c>
      <c r="K66" s="4" t="s">
        <v>18</v>
      </c>
      <c r="L66" s="4" t="s">
        <v>145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45485.62872685185</v>
      </c>
      <c r="F67" s="4" t="s">
        <v>21</v>
      </c>
      <c r="G67" s="4"/>
      <c r="H67" s="6">
        <v>22.9</v>
      </c>
      <c r="I67" s="4" t="s">
        <v>0</v>
      </c>
      <c r="J67" s="7">
        <v>675</v>
      </c>
      <c r="K67" s="4" t="s">
        <v>18</v>
      </c>
      <c r="L67" s="4" t="s">
        <v>146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45485.631527777776</v>
      </c>
      <c r="F68" s="4" t="s">
        <v>21</v>
      </c>
      <c r="G68" s="4"/>
      <c r="H68" s="6">
        <v>22.95</v>
      </c>
      <c r="I68" s="4" t="s">
        <v>0</v>
      </c>
      <c r="J68" s="7">
        <v>1051</v>
      </c>
      <c r="K68" s="4" t="s">
        <v>18</v>
      </c>
      <c r="L68" s="4" t="s">
        <v>147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45485.639872685184</v>
      </c>
      <c r="F69" s="4" t="s">
        <v>21</v>
      </c>
      <c r="G69" s="4"/>
      <c r="H69" s="6">
        <v>23</v>
      </c>
      <c r="I69" s="4" t="s">
        <v>0</v>
      </c>
      <c r="J69" s="7">
        <v>308</v>
      </c>
      <c r="K69" s="4" t="s">
        <v>18</v>
      </c>
      <c r="L69" s="4" t="s">
        <v>148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45485.676111111112</v>
      </c>
      <c r="F70" s="4" t="s">
        <v>21</v>
      </c>
      <c r="G70" s="4"/>
      <c r="H70" s="6">
        <v>23.1</v>
      </c>
      <c r="I70" s="4" t="s">
        <v>0</v>
      </c>
      <c r="J70" s="7">
        <v>336</v>
      </c>
      <c r="K70" s="4" t="s">
        <v>18</v>
      </c>
      <c r="L70" s="4" t="s">
        <v>149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45485.701006944444</v>
      </c>
      <c r="F71" s="4" t="s">
        <v>21</v>
      </c>
      <c r="G71" s="4"/>
      <c r="H71" s="6">
        <v>23.15</v>
      </c>
      <c r="I71" s="4" t="s">
        <v>0</v>
      </c>
      <c r="J71" s="7">
        <v>230</v>
      </c>
      <c r="K71" s="4" t="s">
        <v>18</v>
      </c>
      <c r="L71" s="4" t="s">
        <v>150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45485.713599537034</v>
      </c>
      <c r="F72" s="4" t="s">
        <v>21</v>
      </c>
      <c r="G72" s="4"/>
      <c r="H72" s="6">
        <v>23.15</v>
      </c>
      <c r="I72" s="4" t="s">
        <v>0</v>
      </c>
      <c r="J72" s="7">
        <v>400</v>
      </c>
      <c r="K72" s="4" t="s">
        <v>18</v>
      </c>
      <c r="L72" s="4" t="s">
        <v>151</v>
      </c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3"/>
  <sheetViews>
    <sheetView tabSelected="1" topLeftCell="A7" workbookViewId="0">
      <selection activeCell="G30" sqref="G30"/>
    </sheetView>
  </sheetViews>
  <sheetFormatPr baseColWidth="10"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">
      <c r="D35" s="34" t="s">
        <v>85</v>
      </c>
      <c r="E35" s="37">
        <v>15000</v>
      </c>
      <c r="F35" s="36">
        <v>1.9616992861729403E-4</v>
      </c>
      <c r="G35" s="39">
        <v>22.041773200000002</v>
      </c>
      <c r="H35" s="37">
        <f t="shared" ref="H35" si="8">ROUND(E35*G35,2)</f>
        <v>330626.59999999998</v>
      </c>
      <c r="I35" s="26" t="s">
        <v>86</v>
      </c>
    </row>
    <row r="36" spans="4:9" x14ac:dyDescent="0.2">
      <c r="D36" s="34" t="s">
        <v>87</v>
      </c>
      <c r="E36" s="37">
        <v>14914</v>
      </c>
      <c r="F36" s="36">
        <v>1.9504522102655489E-4</v>
      </c>
      <c r="G36" s="39">
        <v>21.572988485986318</v>
      </c>
      <c r="H36" s="37">
        <f t="shared" ref="H36" si="9">ROUND(E36*G36,2)</f>
        <v>321739.55</v>
      </c>
      <c r="I36" s="26" t="s">
        <v>88</v>
      </c>
    </row>
    <row r="37" spans="4:9" x14ac:dyDescent="0.2">
      <c r="D37" s="34" t="s">
        <v>89</v>
      </c>
      <c r="E37" s="37">
        <v>14399</v>
      </c>
      <c r="F37" s="36">
        <v>1.9616992861729403E-4</v>
      </c>
      <c r="G37" s="39">
        <v>22.742971754913537</v>
      </c>
      <c r="H37" s="37">
        <f t="shared" ref="H37" si="10">ROUND(E37*G37,2)</f>
        <v>327476.05</v>
      </c>
      <c r="I37" s="26" t="s">
        <v>90</v>
      </c>
    </row>
    <row r="38" spans="4:9" x14ac:dyDescent="0.2">
      <c r="D38" s="34" t="s">
        <v>92</v>
      </c>
      <c r="E38" s="37">
        <v>15000</v>
      </c>
      <c r="F38" s="36">
        <v>1.9616992861729403E-4</v>
      </c>
      <c r="G38" s="39">
        <v>22.952689999999997</v>
      </c>
      <c r="H38" s="37">
        <f t="shared" ref="H38" si="11">ROUND(E38*G38,2)</f>
        <v>344290.35</v>
      </c>
      <c r="I38" s="26" t="s">
        <v>93</v>
      </c>
    </row>
    <row r="39" spans="4:9" x14ac:dyDescent="0.2">
      <c r="E39" s="37"/>
      <c r="F39" s="36"/>
      <c r="G39" s="40"/>
      <c r="H39" s="37"/>
    </row>
    <row r="40" spans="4:9" x14ac:dyDescent="0.2">
      <c r="D40" s="41" t="s">
        <v>39</v>
      </c>
      <c r="E40" s="42">
        <f>SUM(E9:E39)</f>
        <v>403477</v>
      </c>
      <c r="F40" s="43">
        <f>SUM(F9:F39)</f>
        <v>5.2521136170715112E-3</v>
      </c>
      <c r="G40" s="44">
        <f>H40/E40</f>
        <v>19.851500358136892</v>
      </c>
      <c r="H40" s="42">
        <f>SUM(H9:H39)</f>
        <v>8009623.8099999996</v>
      </c>
      <c r="I40" s="41"/>
    </row>
    <row r="41" spans="4:9" x14ac:dyDescent="0.2">
      <c r="E41" s="37"/>
      <c r="F41" s="35"/>
      <c r="G41" s="40"/>
      <c r="H41" s="37"/>
    </row>
    <row r="42" spans="4:9" x14ac:dyDescent="0.2">
      <c r="E42" s="37"/>
      <c r="F42" s="35"/>
      <c r="G42" s="40"/>
      <c r="H42" s="37"/>
    </row>
    <row r="43" spans="4:9" x14ac:dyDescent="0.2">
      <c r="E43" s="37"/>
      <c r="F43" s="35"/>
      <c r="G43" s="35"/>
      <c r="H43" s="37"/>
    </row>
    <row r="44" spans="4:9" x14ac:dyDescent="0.2">
      <c r="E44" s="37"/>
      <c r="F44" s="35"/>
      <c r="G44" s="35"/>
      <c r="H44" s="37"/>
    </row>
    <row r="45" spans="4:9" x14ac:dyDescent="0.2">
      <c r="E45" s="37"/>
      <c r="F45" s="35"/>
      <c r="G45" s="35"/>
    </row>
    <row r="46" spans="4:9" x14ac:dyDescent="0.2">
      <c r="E46" s="37"/>
      <c r="F46" s="35"/>
      <c r="G46" s="35"/>
    </row>
    <row r="47" spans="4:9" x14ac:dyDescent="0.2">
      <c r="E47" s="37"/>
      <c r="F47" s="35"/>
      <c r="G47" s="35"/>
    </row>
    <row r="48" spans="4:9" x14ac:dyDescent="0.2">
      <c r="E48" s="37"/>
      <c r="F48" s="35"/>
      <c r="G48" s="35"/>
    </row>
    <row r="49" spans="5:7" x14ac:dyDescent="0.2">
      <c r="E49" s="38"/>
      <c r="F49" s="35"/>
      <c r="G49" s="35"/>
    </row>
    <row r="50" spans="5:7" x14ac:dyDescent="0.2">
      <c r="E50" s="38"/>
      <c r="F50" s="35"/>
      <c r="G50" s="35"/>
    </row>
    <row r="51" spans="5:7" x14ac:dyDescent="0.2">
      <c r="F51" s="35"/>
      <c r="G51" s="35"/>
    </row>
    <row r="52" spans="5:7" x14ac:dyDescent="0.2">
      <c r="F52" s="35"/>
      <c r="G52" s="35"/>
    </row>
    <row r="53" spans="5:7" x14ac:dyDescent="0.2">
      <c r="F53" s="35"/>
      <c r="G53" s="35"/>
    </row>
    <row r="54" spans="5:7" x14ac:dyDescent="0.2">
      <c r="F54" s="35"/>
      <c r="G54" s="35"/>
    </row>
    <row r="55" spans="5:7" x14ac:dyDescent="0.2">
      <c r="F55" s="35"/>
      <c r="G55" s="35"/>
    </row>
    <row r="56" spans="5:7" x14ac:dyDescent="0.2">
      <c r="F56" s="35"/>
      <c r="G56" s="35"/>
    </row>
    <row r="57" spans="5:7" x14ac:dyDescent="0.2">
      <c r="F57" s="35"/>
      <c r="G57" s="35"/>
    </row>
    <row r="58" spans="5:7" x14ac:dyDescent="0.2">
      <c r="F58" s="35"/>
      <c r="G58" s="35"/>
    </row>
    <row r="59" spans="5:7" x14ac:dyDescent="0.2">
      <c r="F59" s="35"/>
      <c r="G59" s="35"/>
    </row>
    <row r="60" spans="5:7" x14ac:dyDescent="0.2">
      <c r="F60" s="35"/>
      <c r="G60" s="35"/>
    </row>
    <row r="61" spans="5:7" x14ac:dyDescent="0.2">
      <c r="F61" s="35"/>
      <c r="G61" s="35"/>
    </row>
    <row r="62" spans="5:7" x14ac:dyDescent="0.2">
      <c r="F62" s="35"/>
      <c r="G62" s="35"/>
    </row>
    <row r="63" spans="5:7" x14ac:dyDescent="0.2">
      <c r="F63" s="35"/>
      <c r="G63" s="35"/>
    </row>
    <row r="64" spans="5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F365" s="35"/>
      <c r="G365" s="35"/>
    </row>
    <row r="366" spans="6:7" x14ac:dyDescent="0.2">
      <c r="F366" s="35"/>
      <c r="G366" s="35"/>
    </row>
    <row r="367" spans="6:7" x14ac:dyDescent="0.2">
      <c r="F367" s="35"/>
      <c r="G367" s="35"/>
    </row>
    <row r="368" spans="6:7" x14ac:dyDescent="0.2">
      <c r="F368" s="35"/>
      <c r="G368" s="35"/>
    </row>
    <row r="369" spans="6:7" x14ac:dyDescent="0.2">
      <c r="F369" s="35"/>
      <c r="G369" s="35"/>
    </row>
    <row r="370" spans="6:7" x14ac:dyDescent="0.2">
      <c r="G370" s="35"/>
    </row>
    <row r="371" spans="6:7" x14ac:dyDescent="0.2">
      <c r="G371" s="35"/>
    </row>
    <row r="372" spans="6:7" x14ac:dyDescent="0.2">
      <c r="G372" s="35"/>
    </row>
    <row r="373" spans="6:7" x14ac:dyDescent="0.2">
      <c r="G373" s="35"/>
    </row>
  </sheetData>
  <pageMargins left="0.7" right="0.7" top="0.75" bottom="0.75" header="0.3" footer="0.3"/>
  <ignoredErrors>
    <ignoredError sqref="G4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Patrick Kiss</cp:lastModifiedBy>
  <dcterms:created xsi:type="dcterms:W3CDTF">2017-06-12T22:45:47Z</dcterms:created>
  <dcterms:modified xsi:type="dcterms:W3CDTF">2024-07-15T13:44:41Z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