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333F8F6F-18FE-4B96-AE44-C88910D3E7CE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H23" i="4"/>
  <c r="I10" i="3"/>
  <c r="E10" i="3"/>
  <c r="F10" i="3" s="1"/>
  <c r="H22" i="4"/>
  <c r="H21" i="4"/>
  <c r="E26" i="4"/>
  <c r="H20" i="4" l="1"/>
  <c r="H19" i="4"/>
  <c r="F26" i="4"/>
  <c r="H18" i="4"/>
  <c r="H17" i="4"/>
  <c r="H16" i="4" l="1"/>
  <c r="H15" i="4" l="1"/>
  <c r="H14" i="4"/>
  <c r="H7" i="3"/>
  <c r="H8" i="3"/>
  <c r="H9" i="3"/>
  <c r="H6" i="3"/>
  <c r="H10" i="3" l="1"/>
  <c r="H13" i="4"/>
  <c r="C7" i="3" l="1"/>
  <c r="C8" i="3" s="1"/>
  <c r="C9" i="3" s="1"/>
  <c r="H12" i="4" l="1"/>
  <c r="H10" i="4"/>
  <c r="H9" i="4"/>
  <c r="H26" i="4" s="1"/>
  <c r="G26" i="4" l="1"/>
  <c r="G8" i="3"/>
  <c r="G7" i="3"/>
  <c r="G6" i="3"/>
</calcChain>
</file>

<file path=xl/sharedStrings.xml><?xml version="1.0" encoding="utf-8"?>
<sst xmlns="http://schemas.openxmlformats.org/spreadsheetml/2006/main" count="438" uniqueCount="111">
  <si>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</si>
  <si>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</si>
  <si>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</si>
  <si>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</si>
  <si>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</si>
  <si>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</si>
  <si>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</si>
  <si>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</si>
  <si>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</si>
  <si>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</si>
  <si>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</si>
  <si>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</si>
  <si>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</si>
  <si>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</si>
  <si>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</si>
  <si>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</si>
  <si>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</si>
  <si>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</si>
  <si>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</si>
  <si>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</si>
  <si>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</si>
  <si>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</si>
  <si>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</si>
  <si>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</si>
  <si>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</si>
  <si>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</si>
  <si>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</si>
  <si>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</si>
  <si>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</si>
  <si>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</si>
  <si>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</si>
  <si>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</si>
  <si>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</si>
  <si>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</si>
  <si>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</si>
  <si>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</si>
  <si>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</si>
  <si>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</si>
  <si>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</si>
  <si>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</si>
  <si>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</si>
  <si>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</si>
  <si>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</si>
  <si>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</si>
  <si>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</si>
  <si>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</si>
  <si>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</si>
  <si>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</si>
  <si>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</si>
  <si>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</si>
  <si>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</si>
  <si>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</si>
  <si>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</si>
  <si>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</si>
  <si>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</si>
  <si>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</si>
  <si>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</si>
  <si>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</si>
  <si>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</si>
  <si>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</si>
  <si>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</si>
  <si>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</si>
  <si>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</si>
  <si>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Purchases of its own shares between 02/04/24 and 05/04/24</t>
  </si>
  <si>
    <t>OD_7ut8oiI-00</t>
  </si>
  <si>
    <t>OD_7utN2YN-00</t>
  </si>
  <si>
    <t>OD_7utVzVP-00</t>
  </si>
  <si>
    <t>OD_7uu2hss-00</t>
  </si>
  <si>
    <t>OD_7uuIpqv-00</t>
  </si>
  <si>
    <t>OD_7uuWfoV-00</t>
  </si>
  <si>
    <t>OD_7uugvLh-00</t>
  </si>
  <si>
    <t>OD_7uuqlsZ-00</t>
  </si>
  <si>
    <t>OD_7uuqlsZ-02</t>
  </si>
  <si>
    <t>OD_7uuqlw9-00</t>
  </si>
  <si>
    <t>OD_7uypRl7-00</t>
  </si>
  <si>
    <t>OD_7uz1YX2-00</t>
  </si>
  <si>
    <t>OD_7uzGciM-00</t>
  </si>
  <si>
    <t>OD_7uzaygA-00</t>
  </si>
  <si>
    <t>OD_7uzsvXk-00</t>
  </si>
  <si>
    <t>OD_7v07fDd-00</t>
  </si>
  <si>
    <t>OD_7v0K5iF-00</t>
  </si>
  <si>
    <t>OD_7v0XIxw-00</t>
  </si>
  <si>
    <t>OD_7v0hK2R-02</t>
  </si>
  <si>
    <t>OD_7v0hK2h-00</t>
  </si>
  <si>
    <t>OD_7v0hK2h-02</t>
  </si>
  <si>
    <t>OD_7v0hK2i-01</t>
  </si>
  <si>
    <t>OD_7v0hK2i-03</t>
  </si>
  <si>
    <t>OD_7v0hK2k-00</t>
  </si>
  <si>
    <t>OD_7v4f614-00</t>
  </si>
  <si>
    <t>OD_7v4f75w-00</t>
  </si>
  <si>
    <t>OD_7v4f75w-02</t>
  </si>
  <si>
    <t>OD_7v53qsZ-00</t>
  </si>
  <si>
    <t>OD_7v5NYmW-00</t>
  </si>
  <si>
    <t>OD_7v5iu8w-00</t>
  </si>
  <si>
    <t>OD_7v5oows-00</t>
  </si>
  <si>
    <t>OD_7v64VdI-00</t>
  </si>
  <si>
    <t>OD_7v6HMCQ-00</t>
  </si>
  <si>
    <t>OD_7v6WfjK-00</t>
  </si>
  <si>
    <t>OD_7v6WoD8-00</t>
  </si>
  <si>
    <t>OD_7v6XdUE-00</t>
  </si>
  <si>
    <t>02.-05.04.2024</t>
  </si>
  <si>
    <t>Woche 14</t>
  </si>
  <si>
    <t>OD_7vAwL96-00</t>
  </si>
  <si>
    <t>OD_7vAwvkZ-00</t>
  </si>
  <si>
    <t>OD_7vBCovI-00</t>
  </si>
  <si>
    <t>OD_7vBR8Xc-00</t>
  </si>
  <si>
    <t>OD_7vBthLh-00</t>
  </si>
  <si>
    <t>OD_7vC5xUo-00</t>
  </si>
  <si>
    <t>OD_7vCL8U3-00</t>
  </si>
  <si>
    <t>OD_7vCL8U3-02</t>
  </si>
  <si>
    <t>OD_7vCN0tn-00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</si>
</sst>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workbookViewId="0">
      <selection activeCell="L10" sqref="L10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2" t="s">
        <v>63</v>
      </c>
      <c r="B2" s="53"/>
      <c r="C2" s="53"/>
      <c r="D2" s="53"/>
      <c r="E2" s="53"/>
      <c r="F2" s="53"/>
      <c r="G2" s="53"/>
      <c r="H2" s="53"/>
      <c r="I2" s="53"/>
      <c r="J2" s="54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45384</v>
      </c>
      <c r="D6" s="9" t="s">
        <v>21</v>
      </c>
      <c r="E6" s="12">
        <v>3000</v>
      </c>
      <c r="F6" s="13">
        <v>19.203067000000001</v>
      </c>
      <c r="G6" s="14">
        <f>SUM(E6*F6)</f>
        <v>57609.201000000001</v>
      </c>
      <c r="H6" s="45">
        <f>ROUND(E6*F6,2)</f>
        <v>57609.2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45385</v>
      </c>
      <c r="D7" s="9" t="s">
        <v>21</v>
      </c>
      <c r="E7" s="12">
        <v>3000</v>
      </c>
      <c r="F7" s="13">
        <v>18.948139999999999</v>
      </c>
      <c r="G7" s="14">
        <f>SUM(E7*F7)</f>
        <v>56844.42</v>
      </c>
      <c r="H7" s="45">
        <f t="shared" ref="H7:H9" si="0">ROUND(E7*F7,2)</f>
        <v>56844.42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45386</v>
      </c>
      <c r="D8" s="9" t="s">
        <v>21</v>
      </c>
      <c r="E8" s="12">
        <v>3000</v>
      </c>
      <c r="F8" s="13">
        <v>18.993473000000002</v>
      </c>
      <c r="G8" s="14">
        <f>SUM(E8*F8)</f>
        <v>56980.419000000002</v>
      </c>
      <c r="H8" s="45">
        <f t="shared" si="0"/>
        <v>56980.42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51">
        <f>C8+1</f>
        <v>45387</v>
      </c>
      <c r="D9" s="9" t="s">
        <v>21</v>
      </c>
      <c r="E9" s="12">
        <v>3000</v>
      </c>
      <c r="F9" s="13">
        <v>18.993613</v>
      </c>
      <c r="G9" s="14"/>
      <c r="H9" s="45">
        <f t="shared" si="0"/>
        <v>56980.84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15"/>
      <c r="B10" s="16"/>
      <c r="C10" s="17"/>
      <c r="D10" s="46" t="s">
        <v>23</v>
      </c>
      <c r="E10" s="47">
        <f>SUM(E6:E9)</f>
        <v>12000</v>
      </c>
      <c r="F10" s="48">
        <f>SUMPRODUCT(E6:E9,F6:F9)/E10</f>
        <v>19.034573250000001</v>
      </c>
      <c r="G10" s="20"/>
      <c r="H10" s="49">
        <f>SUM(H6:H9)</f>
        <v>228414.87999999998</v>
      </c>
      <c r="I10" s="50">
        <f>SUM(I6:I9)</f>
        <v>1.5693594289383522E-4</v>
      </c>
      <c r="J10" s="15"/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15"/>
      <c r="E11" s="18"/>
      <c r="F11" s="19"/>
      <c r="G11" s="20"/>
      <c r="H11" s="20"/>
      <c r="I11" s="15"/>
      <c r="J11" s="27"/>
      <c r="K11" s="27"/>
      <c r="L11" s="27"/>
      <c r="M11" s="27"/>
    </row>
    <row r="12" spans="1:13" s="3" customFormat="1" ht="19.149999999999999" customHeight="1" x14ac:dyDescent="0.2">
      <c r="A12" s="1"/>
      <c r="C12" s="1"/>
      <c r="D12" s="1"/>
      <c r="E12" s="1"/>
      <c r="I12" s="2"/>
      <c r="J12" s="1"/>
      <c r="K12" s="27"/>
      <c r="L12" s="27"/>
      <c r="M12" s="27"/>
    </row>
    <row r="13" spans="1:13" s="3" customFormat="1" ht="43.15" customHeight="1" x14ac:dyDescent="0.2">
      <c r="A13" s="21" t="s">
        <v>8</v>
      </c>
      <c r="B13" s="22" t="s">
        <v>19</v>
      </c>
      <c r="C13" s="22" t="s">
        <v>9</v>
      </c>
      <c r="D13" s="22" t="s">
        <v>10</v>
      </c>
      <c r="E13" s="22" t="s">
        <v>11</v>
      </c>
      <c r="F13" s="22" t="s">
        <v>5</v>
      </c>
      <c r="G13" s="22"/>
      <c r="H13" s="22" t="s">
        <v>12</v>
      </c>
      <c r="I13" s="22" t="s">
        <v>13</v>
      </c>
      <c r="J13" s="22" t="s">
        <v>14</v>
      </c>
      <c r="K13" s="22" t="s">
        <v>15</v>
      </c>
      <c r="L13" s="23" t="s">
        <v>16</v>
      </c>
    </row>
    <row r="14" spans="1:13" s="3" customFormat="1" ht="11.25" x14ac:dyDescent="0.2">
      <c r="A14" s="7" t="s">
        <v>22</v>
      </c>
      <c r="B14" s="7" t="s">
        <v>20</v>
      </c>
      <c r="C14" s="4" t="s">
        <v>1</v>
      </c>
      <c r="D14" s="4" t="s">
        <v>2</v>
      </c>
      <c r="E14" s="5">
        <v>45384.424618055556</v>
      </c>
      <c r="F14" s="4" t="s">
        <v>21</v>
      </c>
      <c r="G14" s="4"/>
      <c r="H14" s="6">
        <v>19.3</v>
      </c>
      <c r="I14" s="4" t="s">
        <v>0</v>
      </c>
      <c r="J14" s="7">
        <v>758</v>
      </c>
      <c r="K14" s="4" t="s">
        <v>18</v>
      </c>
      <c r="L14" s="4" t="s">
        <v>64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45384.463854166665</v>
      </c>
      <c r="F15" s="4" t="s">
        <v>21</v>
      </c>
      <c r="G15" s="4"/>
      <c r="H15" s="6">
        <v>19.420000000000002</v>
      </c>
      <c r="I15" s="4" t="s">
        <v>0</v>
      </c>
      <c r="J15" s="7">
        <v>368</v>
      </c>
      <c r="K15" s="4" t="s">
        <v>18</v>
      </c>
      <c r="L15" s="4" t="s">
        <v>65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45384.488541666666</v>
      </c>
      <c r="F16" s="4" t="s">
        <v>21</v>
      </c>
      <c r="G16" s="4"/>
      <c r="H16" s="6">
        <v>19.22</v>
      </c>
      <c r="I16" s="4" t="s">
        <v>0</v>
      </c>
      <c r="J16" s="7">
        <v>260</v>
      </c>
      <c r="K16" s="4" t="s">
        <v>18</v>
      </c>
      <c r="L16" s="4" t="s">
        <v>66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45384.578784722224</v>
      </c>
      <c r="F17" s="4" t="s">
        <v>21</v>
      </c>
      <c r="G17" s="4"/>
      <c r="H17" s="6">
        <v>19.2</v>
      </c>
      <c r="I17" s="4" t="s">
        <v>0</v>
      </c>
      <c r="J17" s="7">
        <v>413</v>
      </c>
      <c r="K17" s="4" t="s">
        <v>18</v>
      </c>
      <c r="L17" s="4" t="s">
        <v>67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45384.62327546296</v>
      </c>
      <c r="F18" s="4" t="s">
        <v>21</v>
      </c>
      <c r="G18" s="4"/>
      <c r="H18" s="6">
        <v>19.2</v>
      </c>
      <c r="I18" s="4" t="s">
        <v>0</v>
      </c>
      <c r="J18" s="7">
        <v>301</v>
      </c>
      <c r="K18" s="4" t="s">
        <v>18</v>
      </c>
      <c r="L18" s="4" t="s">
        <v>68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45384.661446759259</v>
      </c>
      <c r="F19" s="4" t="s">
        <v>21</v>
      </c>
      <c r="G19" s="4"/>
      <c r="H19" s="6">
        <v>19.100000000000001</v>
      </c>
      <c r="I19" s="4" t="s">
        <v>0</v>
      </c>
      <c r="J19" s="7">
        <v>333</v>
      </c>
      <c r="K19" s="4" t="s">
        <v>18</v>
      </c>
      <c r="L19" s="4" t="s">
        <v>69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45384.689722222225</v>
      </c>
      <c r="F20" s="4" t="s">
        <v>21</v>
      </c>
      <c r="G20" s="4"/>
      <c r="H20" s="6">
        <v>19</v>
      </c>
      <c r="I20" s="4" t="s">
        <v>0</v>
      </c>
      <c r="J20" s="7">
        <v>264</v>
      </c>
      <c r="K20" s="4" t="s">
        <v>18</v>
      </c>
      <c r="L20" s="4" t="s">
        <v>70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45384.716886574075</v>
      </c>
      <c r="F21" s="4" t="s">
        <v>21</v>
      </c>
      <c r="G21" s="4"/>
      <c r="H21" s="6">
        <v>18.98</v>
      </c>
      <c r="I21" s="4" t="s">
        <v>0</v>
      </c>
      <c r="J21" s="7">
        <v>185</v>
      </c>
      <c r="K21" s="4" t="s">
        <v>18</v>
      </c>
      <c r="L21" s="4" t="s">
        <v>71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45384.716886574075</v>
      </c>
      <c r="F22" s="4" t="s">
        <v>21</v>
      </c>
      <c r="G22" s="4"/>
      <c r="H22" s="6">
        <v>18.98</v>
      </c>
      <c r="I22" s="4" t="s">
        <v>0</v>
      </c>
      <c r="J22" s="7">
        <v>22</v>
      </c>
      <c r="K22" s="4" t="s">
        <v>18</v>
      </c>
      <c r="L22" s="4" t="s">
        <v>72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45384.716886574075</v>
      </c>
      <c r="F23" s="4" t="s">
        <v>21</v>
      </c>
      <c r="G23" s="4"/>
      <c r="H23" s="6">
        <v>18.98</v>
      </c>
      <c r="I23" s="4" t="s">
        <v>0</v>
      </c>
      <c r="J23" s="7">
        <v>96</v>
      </c>
      <c r="K23" s="4" t="s">
        <v>18</v>
      </c>
      <c r="L23" s="4" t="s">
        <v>73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45385.397326388891</v>
      </c>
      <c r="F24" s="4" t="s">
        <v>21</v>
      </c>
      <c r="G24" s="4"/>
      <c r="H24" s="6">
        <v>18.98</v>
      </c>
      <c r="I24" s="4" t="s">
        <v>0</v>
      </c>
      <c r="J24" s="7">
        <v>400</v>
      </c>
      <c r="K24" s="4" t="s">
        <v>18</v>
      </c>
      <c r="L24" s="4" t="s">
        <v>74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45385.43072916667</v>
      </c>
      <c r="F25" s="4" t="s">
        <v>21</v>
      </c>
      <c r="G25" s="4"/>
      <c r="H25" s="6">
        <v>18.98</v>
      </c>
      <c r="I25" s="4" t="s">
        <v>0</v>
      </c>
      <c r="J25" s="7">
        <v>104</v>
      </c>
      <c r="K25" s="4" t="s">
        <v>18</v>
      </c>
      <c r="L25" s="4" t="s">
        <v>75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45385.472291666665</v>
      </c>
      <c r="F26" s="4" t="s">
        <v>21</v>
      </c>
      <c r="G26" s="4"/>
      <c r="H26" s="6">
        <v>19</v>
      </c>
      <c r="I26" s="4" t="s">
        <v>0</v>
      </c>
      <c r="J26" s="7">
        <v>708</v>
      </c>
      <c r="K26" s="4" t="s">
        <v>18</v>
      </c>
      <c r="L26" s="4" t="s">
        <v>76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45385.528437499997</v>
      </c>
      <c r="F27" s="4" t="s">
        <v>21</v>
      </c>
      <c r="G27" s="4"/>
      <c r="H27" s="6">
        <v>18.98</v>
      </c>
      <c r="I27" s="4" t="s">
        <v>0</v>
      </c>
      <c r="J27" s="7">
        <v>122</v>
      </c>
      <c r="K27" s="4" t="s">
        <v>18</v>
      </c>
      <c r="L27" s="4" t="s">
        <v>77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45385.577951388892</v>
      </c>
      <c r="F28" s="4" t="s">
        <v>21</v>
      </c>
      <c r="G28" s="4"/>
      <c r="H28" s="6">
        <v>18.940000000000001</v>
      </c>
      <c r="I28" s="4" t="s">
        <v>0</v>
      </c>
      <c r="J28" s="7">
        <v>376</v>
      </c>
      <c r="K28" s="4" t="s">
        <v>18</v>
      </c>
      <c r="L28" s="4" t="s">
        <v>78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45385.61859953704</v>
      </c>
      <c r="F29" s="4" t="s">
        <v>21</v>
      </c>
      <c r="G29" s="4"/>
      <c r="H29" s="6">
        <v>18.96</v>
      </c>
      <c r="I29" s="4" t="s">
        <v>0</v>
      </c>
      <c r="J29" s="7">
        <v>355</v>
      </c>
      <c r="K29" s="4" t="s">
        <v>18</v>
      </c>
      <c r="L29" s="4" t="s">
        <v>79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45385.652881944443</v>
      </c>
      <c r="F30" s="4" t="s">
        <v>21</v>
      </c>
      <c r="G30" s="4"/>
      <c r="H30" s="6">
        <v>18.899999999999999</v>
      </c>
      <c r="I30" s="4" t="s">
        <v>0</v>
      </c>
      <c r="J30" s="7">
        <v>295</v>
      </c>
      <c r="K30" s="4" t="s">
        <v>18</v>
      </c>
      <c r="L30" s="4" t="s">
        <v>80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45385.689328703702</v>
      </c>
      <c r="F31" s="4" t="s">
        <v>21</v>
      </c>
      <c r="G31" s="4"/>
      <c r="H31" s="6">
        <v>18.88</v>
      </c>
      <c r="I31" s="4" t="s">
        <v>0</v>
      </c>
      <c r="J31" s="7">
        <v>329</v>
      </c>
      <c r="K31" s="4" t="s">
        <v>18</v>
      </c>
      <c r="L31" s="4" t="s">
        <v>81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45385.716956018521</v>
      </c>
      <c r="F32" s="4" t="s">
        <v>21</v>
      </c>
      <c r="G32" s="4"/>
      <c r="H32" s="6">
        <v>18.88</v>
      </c>
      <c r="I32" s="4" t="s">
        <v>0</v>
      </c>
      <c r="J32" s="7">
        <v>130</v>
      </c>
      <c r="K32" s="4" t="s">
        <v>18</v>
      </c>
      <c r="L32" s="4" t="s">
        <v>82</v>
      </c>
    </row>
    <row r="33" spans="1:12" x14ac:dyDescent="0.2">
      <c r="A33" s="7" t="s">
        <v>22</v>
      </c>
      <c r="B33" s="7" t="s">
        <v>20</v>
      </c>
      <c r="C33" s="4" t="s">
        <v>1</v>
      </c>
      <c r="D33" s="4" t="s">
        <v>2</v>
      </c>
      <c r="E33" s="8">
        <v>45385.716956018521</v>
      </c>
      <c r="F33" s="4" t="s">
        <v>21</v>
      </c>
      <c r="G33" s="4"/>
      <c r="H33" s="6">
        <v>18.88</v>
      </c>
      <c r="I33" s="4" t="s">
        <v>0</v>
      </c>
      <c r="J33" s="7">
        <v>30</v>
      </c>
      <c r="K33" s="4" t="s">
        <v>18</v>
      </c>
      <c r="L33" s="4" t="s">
        <v>83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45385.716956018521</v>
      </c>
      <c r="F34" s="4" t="s">
        <v>21</v>
      </c>
      <c r="G34" s="4"/>
      <c r="H34" s="6">
        <v>18.88</v>
      </c>
      <c r="I34" s="4" t="s">
        <v>0</v>
      </c>
      <c r="J34" s="7">
        <v>52</v>
      </c>
      <c r="K34" s="4" t="s">
        <v>18</v>
      </c>
      <c r="L34" s="4" t="s">
        <v>84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45385.716956018521</v>
      </c>
      <c r="F35" s="4" t="s">
        <v>21</v>
      </c>
      <c r="G35" s="4"/>
      <c r="H35" s="6">
        <v>18.88</v>
      </c>
      <c r="I35" s="4" t="s">
        <v>0</v>
      </c>
      <c r="J35" s="7">
        <v>33</v>
      </c>
      <c r="K35" s="4" t="s">
        <v>18</v>
      </c>
      <c r="L35" s="4" t="s">
        <v>85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45385.716956018521</v>
      </c>
      <c r="F36" s="4" t="s">
        <v>21</v>
      </c>
      <c r="G36" s="4"/>
      <c r="H36" s="6">
        <v>18.88</v>
      </c>
      <c r="I36" s="4" t="s">
        <v>0</v>
      </c>
      <c r="J36" s="7">
        <v>15</v>
      </c>
      <c r="K36" s="4" t="s">
        <v>18</v>
      </c>
      <c r="L36" s="4" t="s">
        <v>86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45385.716956018521</v>
      </c>
      <c r="F37" s="4" t="s">
        <v>21</v>
      </c>
      <c r="G37" s="4"/>
      <c r="H37" s="6">
        <v>18.88</v>
      </c>
      <c r="I37" s="4" t="s">
        <v>0</v>
      </c>
      <c r="J37" s="7">
        <v>51</v>
      </c>
      <c r="K37" s="4" t="s">
        <v>18</v>
      </c>
      <c r="L37" s="4" t="s">
        <v>87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45386.394907407404</v>
      </c>
      <c r="F38" s="4" t="s">
        <v>21</v>
      </c>
      <c r="G38" s="4"/>
      <c r="H38" s="6">
        <v>18.920000000000002</v>
      </c>
      <c r="I38" s="4" t="s">
        <v>0</v>
      </c>
      <c r="J38" s="7">
        <v>40</v>
      </c>
      <c r="K38" s="4" t="s">
        <v>18</v>
      </c>
      <c r="L38" s="4" t="s">
        <v>88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45386.394953703704</v>
      </c>
      <c r="F39" s="4" t="s">
        <v>21</v>
      </c>
      <c r="G39" s="4"/>
      <c r="H39" s="6">
        <v>18.920000000000002</v>
      </c>
      <c r="I39" s="4" t="s">
        <v>0</v>
      </c>
      <c r="J39" s="7">
        <v>205</v>
      </c>
      <c r="K39" s="4" t="s">
        <v>18</v>
      </c>
      <c r="L39" s="4" t="s">
        <v>89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45386.394953703704</v>
      </c>
      <c r="F40" s="4" t="s">
        <v>21</v>
      </c>
      <c r="G40" s="4"/>
      <c r="H40" s="6">
        <v>18.920000000000002</v>
      </c>
      <c r="I40" s="4" t="s">
        <v>0</v>
      </c>
      <c r="J40" s="7">
        <v>32</v>
      </c>
      <c r="K40" s="4" t="s">
        <v>18</v>
      </c>
      <c r="L40" s="4" t="s">
        <v>90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45386.463194444441</v>
      </c>
      <c r="F41" s="4" t="s">
        <v>21</v>
      </c>
      <c r="G41" s="4"/>
      <c r="H41" s="6">
        <v>19</v>
      </c>
      <c r="I41" s="4" t="s">
        <v>0</v>
      </c>
      <c r="J41" s="7">
        <v>846</v>
      </c>
      <c r="K41" s="4" t="s">
        <v>18</v>
      </c>
      <c r="L41" s="4" t="s">
        <v>91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45386.517557870371</v>
      </c>
      <c r="F42" s="4" t="s">
        <v>21</v>
      </c>
      <c r="G42" s="4"/>
      <c r="H42" s="6">
        <v>19</v>
      </c>
      <c r="I42" s="4" t="s">
        <v>0</v>
      </c>
      <c r="J42" s="7">
        <v>376</v>
      </c>
      <c r="K42" s="4" t="s">
        <v>18</v>
      </c>
      <c r="L42" s="4" t="s">
        <v>92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45386.576435185183</v>
      </c>
      <c r="F43" s="4" t="s">
        <v>21</v>
      </c>
      <c r="G43" s="4"/>
      <c r="H43" s="6">
        <v>18.98</v>
      </c>
      <c r="I43" s="4" t="s">
        <v>0</v>
      </c>
      <c r="J43" s="7">
        <v>103</v>
      </c>
      <c r="K43" s="4" t="s">
        <v>18</v>
      </c>
      <c r="L43" s="4" t="s">
        <v>93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45386.59275462963</v>
      </c>
      <c r="F44" s="4" t="s">
        <v>21</v>
      </c>
      <c r="G44" s="4"/>
      <c r="H44" s="6">
        <v>19</v>
      </c>
      <c r="I44" s="4" t="s">
        <v>0</v>
      </c>
      <c r="J44" s="7">
        <v>285</v>
      </c>
      <c r="K44" s="4" t="s">
        <v>18</v>
      </c>
      <c r="L44" s="4" t="s">
        <v>94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45386.636030092595</v>
      </c>
      <c r="F45" s="4" t="s">
        <v>21</v>
      </c>
      <c r="G45" s="4"/>
      <c r="H45" s="6">
        <v>19</v>
      </c>
      <c r="I45" s="4" t="s">
        <v>0</v>
      </c>
      <c r="J45" s="7">
        <v>296</v>
      </c>
      <c r="K45" s="4" t="s">
        <v>18</v>
      </c>
      <c r="L45" s="4" t="s">
        <v>95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45386.671469907407</v>
      </c>
      <c r="F46" s="4" t="s">
        <v>21</v>
      </c>
      <c r="G46" s="4"/>
      <c r="H46" s="6">
        <v>19</v>
      </c>
      <c r="I46" s="4" t="s">
        <v>0</v>
      </c>
      <c r="J46" s="7">
        <v>348</v>
      </c>
      <c r="K46" s="4" t="s">
        <v>18</v>
      </c>
      <c r="L46" s="4" t="s">
        <v>96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45386.71371527778</v>
      </c>
      <c r="F47" s="4" t="s">
        <v>21</v>
      </c>
      <c r="G47" s="4"/>
      <c r="H47" s="6">
        <v>19.04</v>
      </c>
      <c r="I47" s="4" t="s">
        <v>0</v>
      </c>
      <c r="J47" s="7">
        <v>116</v>
      </c>
      <c r="K47" s="4" t="s">
        <v>18</v>
      </c>
      <c r="L47" s="4" t="s">
        <v>97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45386.714097222219</v>
      </c>
      <c r="F48" s="4" t="s">
        <v>21</v>
      </c>
      <c r="G48" s="4"/>
      <c r="H48" s="6">
        <v>19</v>
      </c>
      <c r="I48" s="4" t="s">
        <v>0</v>
      </c>
      <c r="J48" s="7">
        <v>331</v>
      </c>
      <c r="K48" s="4" t="s">
        <v>18</v>
      </c>
      <c r="L48" s="4" t="s">
        <v>98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45386.716377314813</v>
      </c>
      <c r="F49" s="4" t="s">
        <v>21</v>
      </c>
      <c r="G49" s="4"/>
      <c r="H49" s="6">
        <v>19</v>
      </c>
      <c r="I49" s="4" t="s">
        <v>0</v>
      </c>
      <c r="J49" s="7">
        <v>22</v>
      </c>
      <c r="K49" s="4" t="s">
        <v>18</v>
      </c>
      <c r="L49" s="4" t="s">
        <v>99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45387.468611111108</v>
      </c>
      <c r="F50" s="4" t="s">
        <v>21</v>
      </c>
      <c r="G50" s="4"/>
      <c r="H50" s="6">
        <v>18.920000000000002</v>
      </c>
      <c r="I50" s="4" t="s">
        <v>0</v>
      </c>
      <c r="J50" s="7">
        <v>27</v>
      </c>
      <c r="K50" s="4" t="s">
        <v>18</v>
      </c>
      <c r="L50" s="4" t="s">
        <v>102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45387.470231481479</v>
      </c>
      <c r="F51" s="4" t="s">
        <v>21</v>
      </c>
      <c r="G51" s="4"/>
      <c r="H51" s="6">
        <v>19</v>
      </c>
      <c r="I51" s="4" t="s">
        <v>0</v>
      </c>
      <c r="J51" s="7">
        <v>1150</v>
      </c>
      <c r="K51" s="4" t="s">
        <v>18</v>
      </c>
      <c r="L51" s="4" t="s">
        <v>103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45387.514062499999</v>
      </c>
      <c r="F52" s="4" t="s">
        <v>21</v>
      </c>
      <c r="G52" s="4"/>
      <c r="H52" s="6">
        <v>18.98</v>
      </c>
      <c r="I52" s="4" t="s">
        <v>0</v>
      </c>
      <c r="J52" s="7">
        <v>2</v>
      </c>
      <c r="K52" s="4" t="s">
        <v>18</v>
      </c>
      <c r="L52" s="4" t="s">
        <v>104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45387.553553240738</v>
      </c>
      <c r="F53" s="4" t="s">
        <v>21</v>
      </c>
      <c r="G53" s="4"/>
      <c r="H53" s="6">
        <v>19</v>
      </c>
      <c r="I53" s="4" t="s">
        <v>0</v>
      </c>
      <c r="J53" s="7">
        <v>507</v>
      </c>
      <c r="K53" s="4" t="s">
        <v>18</v>
      </c>
      <c r="L53" s="4" t="s">
        <v>105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45387.632337962961</v>
      </c>
      <c r="F54" s="4" t="s">
        <v>21</v>
      </c>
      <c r="G54" s="4"/>
      <c r="H54" s="6">
        <v>19</v>
      </c>
      <c r="I54" s="4" t="s">
        <v>0</v>
      </c>
      <c r="J54" s="7">
        <v>466</v>
      </c>
      <c r="K54" s="4" t="s">
        <v>18</v>
      </c>
      <c r="L54" s="4" t="s">
        <v>106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45387.66615740741</v>
      </c>
      <c r="F55" s="4" t="s">
        <v>21</v>
      </c>
      <c r="G55" s="4"/>
      <c r="H55" s="6">
        <v>18.98</v>
      </c>
      <c r="I55" s="4" t="s">
        <v>0</v>
      </c>
      <c r="J55" s="7">
        <v>267</v>
      </c>
      <c r="K55" s="4" t="s">
        <v>18</v>
      </c>
      <c r="L55" s="4" t="s">
        <v>107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45387.708032407405</v>
      </c>
      <c r="F56" s="4" t="s">
        <v>21</v>
      </c>
      <c r="G56" s="4"/>
      <c r="H56" s="6">
        <v>18.98</v>
      </c>
      <c r="I56" s="4" t="s">
        <v>0</v>
      </c>
      <c r="J56" s="7">
        <v>4</v>
      </c>
      <c r="K56" s="4" t="s">
        <v>18</v>
      </c>
      <c r="L56" s="4" t="s">
        <v>108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45387.708032407405</v>
      </c>
      <c r="F57" s="4" t="s">
        <v>21</v>
      </c>
      <c r="G57" s="4"/>
      <c r="H57" s="6">
        <v>18.98</v>
      </c>
      <c r="I57" s="4" t="s">
        <v>0</v>
      </c>
      <c r="J57" s="7">
        <v>1</v>
      </c>
      <c r="K57" s="4" t="s">
        <v>18</v>
      </c>
      <c r="L57" s="4" t="s">
        <v>109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45387.713206018518</v>
      </c>
      <c r="F58" s="4" t="s">
        <v>21</v>
      </c>
      <c r="G58" s="4"/>
      <c r="H58" s="6">
        <v>18.98</v>
      </c>
      <c r="I58" s="4" t="s">
        <v>0</v>
      </c>
      <c r="J58" s="7">
        <v>576</v>
      </c>
      <c r="K58" s="4" t="s">
        <v>18</v>
      </c>
      <c r="L58" s="4" t="s">
        <v>110</v>
      </c>
    </row>
    <row r="59" spans="1:12" x14ac:dyDescent="0.2">
      <c r="A59" s="7"/>
      <c r="B59" s="7"/>
      <c r="C59" s="4"/>
      <c r="D59" s="4"/>
      <c r="E59" s="8"/>
      <c r="F59" s="4"/>
      <c r="G59" s="4"/>
      <c r="H59" s="6"/>
      <c r="I59" s="4"/>
      <c r="J59" s="7"/>
      <c r="K59" s="4"/>
      <c r="L59" s="4"/>
    </row>
    <row r="60" spans="1:12" x14ac:dyDescent="0.2">
      <c r="A60" s="7"/>
      <c r="B60" s="7"/>
      <c r="C60" s="4"/>
      <c r="D60" s="4"/>
      <c r="E60" s="8"/>
      <c r="F60" s="4"/>
      <c r="G60" s="4"/>
      <c r="H60" s="6"/>
      <c r="I60" s="4"/>
      <c r="J60" s="7"/>
      <c r="K60" s="4"/>
      <c r="L60" s="4"/>
    </row>
    <row r="61" spans="1:12" x14ac:dyDescent="0.2">
      <c r="A61" s="7"/>
      <c r="B61" s="7"/>
      <c r="C61" s="4"/>
      <c r="D61" s="4"/>
      <c r="E61" s="8"/>
      <c r="F61" s="4"/>
      <c r="G61" s="4"/>
      <c r="H61" s="6"/>
      <c r="I61" s="4"/>
      <c r="J61" s="7"/>
      <c r="K61" s="4"/>
      <c r="L61" s="4"/>
    </row>
    <row r="62" spans="1:12" x14ac:dyDescent="0.2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9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30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9"/>
  <sheetViews>
    <sheetView topLeftCell="A4" workbookViewId="0">
      <selection activeCell="L33" sqref="L33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100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101</v>
      </c>
    </row>
    <row r="25" spans="4:9" x14ac:dyDescent="0.2">
      <c r="E25" s="37"/>
      <c r="F25" s="36"/>
      <c r="G25" s="40"/>
      <c r="H25" s="37"/>
    </row>
    <row r="26" spans="4:9" x14ac:dyDescent="0.2">
      <c r="D26" s="41" t="s">
        <v>39</v>
      </c>
      <c r="E26" s="42">
        <f>SUM(E9:E25)</f>
        <v>188030</v>
      </c>
      <c r="F26" s="43">
        <f>SUM(F9:F25)</f>
        <v>2.4658728869343619E-3</v>
      </c>
      <c r="G26" s="44">
        <f>H26/E26</f>
        <v>19.390900494601922</v>
      </c>
      <c r="H26" s="42">
        <f>SUM(H9:H25)</f>
        <v>3646071.0199999996</v>
      </c>
      <c r="I26" s="41"/>
    </row>
    <row r="27" spans="4:9" x14ac:dyDescent="0.2">
      <c r="E27" s="37"/>
      <c r="F27" s="35"/>
      <c r="G27" s="40"/>
      <c r="H27" s="37"/>
    </row>
    <row r="28" spans="4:9" x14ac:dyDescent="0.2">
      <c r="E28" s="37"/>
      <c r="F28" s="35"/>
      <c r="G28" s="40"/>
      <c r="H28" s="37"/>
    </row>
    <row r="29" spans="4:9" x14ac:dyDescent="0.2">
      <c r="E29" s="37"/>
      <c r="F29" s="35"/>
      <c r="G29" s="35"/>
      <c r="H29" s="37"/>
    </row>
    <row r="30" spans="4:9" x14ac:dyDescent="0.2">
      <c r="E30" s="37"/>
      <c r="F30" s="35"/>
      <c r="G30" s="35"/>
      <c r="H30" s="37"/>
    </row>
    <row r="31" spans="4:9" x14ac:dyDescent="0.2">
      <c r="E31" s="37"/>
      <c r="F31" s="35"/>
      <c r="G31" s="35"/>
    </row>
    <row r="32" spans="4:9" x14ac:dyDescent="0.2">
      <c r="E32" s="37"/>
      <c r="F32" s="35"/>
      <c r="G32" s="35"/>
    </row>
    <row r="33" spans="5:7" x14ac:dyDescent="0.2">
      <c r="E33" s="37"/>
      <c r="F33" s="35"/>
      <c r="G33" s="35"/>
    </row>
    <row r="34" spans="5:7" x14ac:dyDescent="0.2">
      <c r="E34" s="37"/>
      <c r="F34" s="35"/>
      <c r="G34" s="35"/>
    </row>
    <row r="35" spans="5:7" x14ac:dyDescent="0.2">
      <c r="E35" s="38"/>
      <c r="F35" s="35"/>
      <c r="G35" s="35"/>
    </row>
    <row r="36" spans="5:7" x14ac:dyDescent="0.2">
      <c r="E36" s="38"/>
      <c r="F36" s="35"/>
      <c r="G36" s="35"/>
    </row>
    <row r="37" spans="5:7" x14ac:dyDescent="0.2">
      <c r="F37" s="35"/>
      <c r="G37" s="35"/>
    </row>
    <row r="38" spans="5:7" x14ac:dyDescent="0.2">
      <c r="F38" s="35"/>
      <c r="G38" s="35"/>
    </row>
    <row r="39" spans="5:7" x14ac:dyDescent="0.2">
      <c r="F39" s="35"/>
      <c r="G39" s="35"/>
    </row>
    <row r="40" spans="5:7" x14ac:dyDescent="0.2">
      <c r="F40" s="35"/>
      <c r="G40" s="35"/>
    </row>
    <row r="41" spans="5:7" x14ac:dyDescent="0.2">
      <c r="F41" s="35"/>
      <c r="G41" s="35"/>
    </row>
    <row r="42" spans="5:7" x14ac:dyDescent="0.2">
      <c r="F42" s="35"/>
      <c r="G42" s="35"/>
    </row>
    <row r="43" spans="5:7" x14ac:dyDescent="0.2">
      <c r="F43" s="35"/>
      <c r="G43" s="35"/>
    </row>
    <row r="44" spans="5:7" x14ac:dyDescent="0.2">
      <c r="F44" s="35"/>
      <c r="G44" s="35"/>
    </row>
    <row r="45" spans="5:7" x14ac:dyDescent="0.2">
      <c r="F45" s="35"/>
      <c r="G45" s="35"/>
    </row>
    <row r="46" spans="5:7" x14ac:dyDescent="0.2">
      <c r="F46" s="35"/>
      <c r="G46" s="35"/>
    </row>
    <row r="47" spans="5:7" x14ac:dyDescent="0.2">
      <c r="F47" s="35"/>
      <c r="G47" s="35"/>
    </row>
    <row r="48" spans="5:7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G356" s="35"/>
    </row>
    <row r="357" spans="6:7" x14ac:dyDescent="0.2">
      <c r="G357" s="35"/>
    </row>
    <row r="358" spans="6:7" x14ac:dyDescent="0.2">
      <c r="G358" s="35"/>
    </row>
    <row r="359" spans="6:7" x14ac:dyDescent="0.2">
      <c r="G359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2024-04-05T15:56:56Z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