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7E06E045-E0AD-44EA-A000-DF2EFB03A14E}" xr6:coauthVersionLast="47" xr6:coauthVersionMax="47" xr10:uidLastSave="{00000000-0000-0000-0000-000000000000}"/>
  <bookViews>
    <workbookView xWindow="-28860" yWindow="-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4" l="1"/>
  <c r="E23" i="4"/>
  <c r="H20" i="4" l="1"/>
  <c r="H19" i="4"/>
  <c r="F23" i="4"/>
  <c r="H18" i="4"/>
  <c r="E11" i="3"/>
  <c r="H17" i="4"/>
  <c r="H16" i="4" l="1"/>
  <c r="H15" i="4" l="1"/>
  <c r="H14" i="4"/>
  <c r="H7" i="3"/>
  <c r="H8" i="3"/>
  <c r="H9" i="3"/>
  <c r="H10" i="3"/>
  <c r="H6" i="3"/>
  <c r="H11" i="3" l="1"/>
  <c r="H13" i="4"/>
  <c r="C7" i="3" l="1"/>
  <c r="C8" i="3" s="1"/>
  <c r="C9" i="3" s="1"/>
  <c r="C10" i="3" s="1"/>
  <c r="I11" i="3"/>
  <c r="F11" i="3"/>
  <c r="H12" i="4" l="1"/>
  <c r="H10" i="4"/>
  <c r="H9" i="4"/>
  <c r="H23" i="4" s="1"/>
  <c r="G23" i="4" l="1"/>
  <c r="G8" i="3"/>
  <c r="G7" i="3"/>
  <c r="G6" i="3"/>
</calcChain>
</file>

<file path=xl/sharedStrings.xml><?xml version="1.0" encoding="utf-8"?>
<sst xmlns="http://schemas.openxmlformats.org/spreadsheetml/2006/main" count="492" uniqueCount="112">
  <si>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</si>
  <si>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</si>
  <si>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</si>
  <si>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</si>
  <si>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</si>
  <si>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</si>
  <si>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</si>
  <si>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</si>
  <si>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</si>
  <si>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</si>
  <si>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</si>
  <si>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</si>
  <si>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</si>
  <si>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</si>
  <si>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</si>
  <si>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</si>
  <si>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</si>
  <si>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</si>
  <si>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</si>
  <si>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</si>
  <si>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</si>
  <si>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</si>
  <si>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</si>
  <si>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</si>
  <si>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</si>
  <si>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</si>
  <si>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</si>
  <si>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</si>
  <si>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</si>
  <si>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</si>
  <si>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</si>
  <si>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</si>
  <si>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</si>
  <si>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</si>
  <si>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</si>
  <si>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</si>
  <si>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</si>
  <si>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</si>
  <si>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</si>
  <si>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</si>
  <si>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</si>
  <si>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</si>
  <si>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</si>
  <si>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</si>
  <si>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</si>
  <si>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</si>
  <si>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</si>
  <si>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</si>
  <si>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</si>
  <si>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</si>
  <si>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</si>
  <si>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</si>
  <si>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</si>
  <si>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</si>
  <si>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</si>
  <si>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</si>
  <si>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</si>
  <si>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Purchases of its own shares between 11/03/24 and 15/03/24</t>
  </si>
  <si>
    <t>11.-15.03.2024</t>
  </si>
  <si>
    <t>Woche 11</t>
  </si>
  <si>
    <t>OD_7sopP8m-00</t>
  </si>
  <si>
    <t>OD_7sopP8m-02</t>
  </si>
  <si>
    <t>OD_7sopP8n-00</t>
  </si>
  <si>
    <t>OD_7sopP8n-02</t>
  </si>
  <si>
    <t>OD_7sopP8o-00</t>
  </si>
  <si>
    <t>OD_7sopP8o-02</t>
  </si>
  <si>
    <t>OD_7sopPEU-00</t>
  </si>
  <si>
    <t>OD_7sorVSs-00</t>
  </si>
  <si>
    <t>OD_7sorVSs-02</t>
  </si>
  <si>
    <t>OD_7sorVSt-00</t>
  </si>
  <si>
    <t>OD_7sozeqy-00</t>
  </si>
  <si>
    <t>OD_7sptKEh-00</t>
  </si>
  <si>
    <t>OD_7sq1ioZ-00</t>
  </si>
  <si>
    <t>OD_7sqAH4p-00</t>
  </si>
  <si>
    <t>OD_7sqQa3E-00</t>
  </si>
  <si>
    <t>OD_7sqQa55-00</t>
  </si>
  <si>
    <t>OD_7sqS8HS-00</t>
  </si>
  <si>
    <t>OD_7sqS8HT-00</t>
  </si>
  <si>
    <t>OD_7svAsDP-00</t>
  </si>
  <si>
    <t>OD_7svBmPm-00</t>
  </si>
  <si>
    <t>OD_7svBmU4-00</t>
  </si>
  <si>
    <t>OD_7svkFQp-00</t>
  </si>
  <si>
    <t>OD_7sw0Zfx-00</t>
  </si>
  <si>
    <t>OD_7sw4OsE-00</t>
  </si>
  <si>
    <t>OD_7sw4OsF-00</t>
  </si>
  <si>
    <t>OD_7swIUrt-00</t>
  </si>
  <si>
    <t>OD_7swIUrt-02</t>
  </si>
  <si>
    <t>OD_7swIUru-00</t>
  </si>
  <si>
    <t>OD_7swIUru-02</t>
  </si>
  <si>
    <t>OD_7t1U7TQ-00</t>
  </si>
  <si>
    <t>OD_7t1U7TR-00</t>
  </si>
  <si>
    <t>OD_7t1U7TR-02</t>
  </si>
  <si>
    <t>OD_7t1diyN-00</t>
  </si>
  <si>
    <t>OD_7t1vE67-00</t>
  </si>
  <si>
    <t>OD_7t1vECB-00</t>
  </si>
  <si>
    <t>OD_7t68RMh-00</t>
  </si>
  <si>
    <t>OD_7t6a9BJ-00</t>
  </si>
  <si>
    <t>OD_7t75ARb-00</t>
  </si>
  <si>
    <t>OD_7t75Aoq-00</t>
  </si>
  <si>
    <t>OD_7t7b9aq-00</t>
  </si>
  <si>
    <t>OD_7t7b9ar-00</t>
  </si>
  <si>
    <t>OD_7t7w8Pz-00</t>
  </si>
  <si>
    <t>OD_7t7w8Q7-00</t>
  </si>
  <si>
    <t>OD_7t7w8QE-00</t>
  </si>
  <si>
    <t>OD_7tBzko9-00</t>
  </si>
  <si>
    <t>OD_7tC3naY-00</t>
  </si>
  <si>
    <t>OD_7tCbjeC-00</t>
  </si>
  <si>
    <t>OD_7tD7rte-00</t>
  </si>
  <si>
    <t>OD_7tDEq6w-00</t>
  </si>
  <si>
    <t>OD_7tDQ6tt-00</t>
  </si>
  <si>
    <t>OD_7tDngzr-00</t>
  </si>
  <si>
    <t>OD_7tDrpbq-01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</si>
</sst>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K9" sqref="K9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57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45362</v>
      </c>
      <c r="D6" s="9" t="s">
        <v>21</v>
      </c>
      <c r="E6" s="12">
        <v>3000</v>
      </c>
      <c r="F6" s="13">
        <v>18.823786999999999</v>
      </c>
      <c r="G6" s="14">
        <f>SUM(E6*F6)</f>
        <v>56471.360999999997</v>
      </c>
      <c r="H6" s="48">
        <f>ROUND(E6*F6,2)</f>
        <v>56471.360000000001</v>
      </c>
      <c r="I6" s="33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45363</v>
      </c>
      <c r="D7" s="9" t="s">
        <v>21</v>
      </c>
      <c r="E7" s="12">
        <v>3000</v>
      </c>
      <c r="F7" s="13">
        <v>18.794619999999998</v>
      </c>
      <c r="G7" s="14">
        <f>SUM(E7*F7)</f>
        <v>56383.859999999993</v>
      </c>
      <c r="H7" s="48">
        <f t="shared" ref="H7:H10" si="0">ROUND(E7*F7,2)</f>
        <v>56383.86</v>
      </c>
      <c r="I7" s="33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45364</v>
      </c>
      <c r="D8" s="9" t="s">
        <v>21</v>
      </c>
      <c r="E8" s="12">
        <v>2540</v>
      </c>
      <c r="F8" s="13">
        <v>18.775259999999999</v>
      </c>
      <c r="G8" s="14">
        <f>SUM(E8*F8)</f>
        <v>47689.160400000001</v>
      </c>
      <c r="H8" s="48">
        <f t="shared" si="0"/>
        <v>47689.16</v>
      </c>
      <c r="I8" s="33">
        <v>3.3218107912528454E-5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45365</v>
      </c>
      <c r="D9" s="9" t="s">
        <v>21</v>
      </c>
      <c r="E9" s="12">
        <v>3000</v>
      </c>
      <c r="F9" s="13">
        <v>18.787459999999999</v>
      </c>
      <c r="G9" s="14"/>
      <c r="H9" s="48">
        <f t="shared" si="0"/>
        <v>56362.38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45366</v>
      </c>
      <c r="D10" s="9" t="s">
        <v>21</v>
      </c>
      <c r="E10" s="12">
        <v>3000</v>
      </c>
      <c r="F10" s="13">
        <v>18.468706999999998</v>
      </c>
      <c r="G10" s="14"/>
      <c r="H10" s="48">
        <f t="shared" si="0"/>
        <v>55406.12</v>
      </c>
      <c r="I10" s="33">
        <v>3.9233985723458805E-5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14540</v>
      </c>
      <c r="F11" s="32">
        <f>SUMPRODUCT(E6:E10,F6:F10)/E11</f>
        <v>18.728533865199449</v>
      </c>
      <c r="G11" s="20"/>
      <c r="H11" s="49">
        <f>SUM(H6:H10)</f>
        <v>272312.88</v>
      </c>
      <c r="I11" s="34">
        <f>SUM(I6:I10)</f>
        <v>1.901540508063637E-4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45362.43854166667</v>
      </c>
      <c r="F15" s="4" t="s">
        <v>21</v>
      </c>
      <c r="G15" s="4"/>
      <c r="H15" s="6">
        <v>18.86</v>
      </c>
      <c r="I15" s="4" t="s">
        <v>0</v>
      </c>
      <c r="J15" s="7">
        <v>11</v>
      </c>
      <c r="K15" s="4" t="s">
        <v>18</v>
      </c>
      <c r="L15" s="4" t="s">
        <v>60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45362.43854166667</v>
      </c>
      <c r="F16" s="4" t="s">
        <v>21</v>
      </c>
      <c r="G16" s="4"/>
      <c r="H16" s="6">
        <v>18.86</v>
      </c>
      <c r="I16" s="4" t="s">
        <v>0</v>
      </c>
      <c r="J16" s="7">
        <v>81</v>
      </c>
      <c r="K16" s="4" t="s">
        <v>18</v>
      </c>
      <c r="L16" s="4" t="s">
        <v>61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45362.43854166667</v>
      </c>
      <c r="F17" s="4" t="s">
        <v>21</v>
      </c>
      <c r="G17" s="4"/>
      <c r="H17" s="6">
        <v>18.86</v>
      </c>
      <c r="I17" s="4" t="s">
        <v>0</v>
      </c>
      <c r="J17" s="7">
        <v>117</v>
      </c>
      <c r="K17" s="4" t="s">
        <v>18</v>
      </c>
      <c r="L17" s="4" t="s">
        <v>62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45362.43854166667</v>
      </c>
      <c r="F18" s="4" t="s">
        <v>21</v>
      </c>
      <c r="G18" s="4"/>
      <c r="H18" s="6">
        <v>18.86</v>
      </c>
      <c r="I18" s="4" t="s">
        <v>0</v>
      </c>
      <c r="J18" s="7">
        <v>10</v>
      </c>
      <c r="K18" s="4" t="s">
        <v>18</v>
      </c>
      <c r="L18" s="4" t="s">
        <v>63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45362.43854166667</v>
      </c>
      <c r="F19" s="4" t="s">
        <v>21</v>
      </c>
      <c r="G19" s="4"/>
      <c r="H19" s="6">
        <v>18.86</v>
      </c>
      <c r="I19" s="4" t="s">
        <v>0</v>
      </c>
      <c r="J19" s="7">
        <v>50</v>
      </c>
      <c r="K19" s="4" t="s">
        <v>18</v>
      </c>
      <c r="L19" s="4" t="s">
        <v>64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45362.43854166667</v>
      </c>
      <c r="F20" s="4" t="s">
        <v>21</v>
      </c>
      <c r="G20" s="4"/>
      <c r="H20" s="6">
        <v>18.86</v>
      </c>
      <c r="I20" s="4" t="s">
        <v>0</v>
      </c>
      <c r="J20" s="7">
        <v>24</v>
      </c>
      <c r="K20" s="4" t="s">
        <v>18</v>
      </c>
      <c r="L20" s="4" t="s">
        <v>65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45362.43854166667</v>
      </c>
      <c r="F21" s="4" t="s">
        <v>21</v>
      </c>
      <c r="G21" s="4"/>
      <c r="H21" s="6">
        <v>18.86</v>
      </c>
      <c r="I21" s="4" t="s">
        <v>0</v>
      </c>
      <c r="J21" s="7">
        <v>13</v>
      </c>
      <c r="K21" s="4" t="s">
        <v>18</v>
      </c>
      <c r="L21" s="4" t="s">
        <v>66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45362.444340277776</v>
      </c>
      <c r="F22" s="4" t="s">
        <v>21</v>
      </c>
      <c r="G22" s="4"/>
      <c r="H22" s="6">
        <v>18.86</v>
      </c>
      <c r="I22" s="4" t="s">
        <v>0</v>
      </c>
      <c r="J22" s="7">
        <v>348</v>
      </c>
      <c r="K22" s="4" t="s">
        <v>18</v>
      </c>
      <c r="L22" s="4" t="s">
        <v>67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45362.444340277776</v>
      </c>
      <c r="F23" s="4" t="s">
        <v>21</v>
      </c>
      <c r="G23" s="4"/>
      <c r="H23" s="6">
        <v>18.86</v>
      </c>
      <c r="I23" s="4" t="s">
        <v>0</v>
      </c>
      <c r="J23" s="7">
        <v>142</v>
      </c>
      <c r="K23" s="4" t="s">
        <v>18</v>
      </c>
      <c r="L23" s="4" t="s">
        <v>68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45362.444340277776</v>
      </c>
      <c r="F24" s="4" t="s">
        <v>21</v>
      </c>
      <c r="G24" s="4"/>
      <c r="H24" s="6">
        <v>18.86</v>
      </c>
      <c r="I24" s="4" t="s">
        <v>0</v>
      </c>
      <c r="J24" s="7">
        <v>115</v>
      </c>
      <c r="K24" s="4" t="s">
        <v>18</v>
      </c>
      <c r="L24" s="4" t="s">
        <v>69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45362.466817129629</v>
      </c>
      <c r="F25" s="4" t="s">
        <v>21</v>
      </c>
      <c r="G25" s="4"/>
      <c r="H25" s="6">
        <v>18.82</v>
      </c>
      <c r="I25" s="4" t="s">
        <v>0</v>
      </c>
      <c r="J25" s="7">
        <v>342</v>
      </c>
      <c r="K25" s="4" t="s">
        <v>18</v>
      </c>
      <c r="L25" s="4" t="s">
        <v>70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45362.620370370372</v>
      </c>
      <c r="F26" s="4" t="s">
        <v>21</v>
      </c>
      <c r="G26" s="4"/>
      <c r="H26" s="6">
        <v>18.82</v>
      </c>
      <c r="I26" s="4" t="s">
        <v>0</v>
      </c>
      <c r="J26" s="7">
        <v>798</v>
      </c>
      <c r="K26" s="4" t="s">
        <v>18</v>
      </c>
      <c r="L26" s="4" t="s">
        <v>71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45362.643541666665</v>
      </c>
      <c r="F27" s="4" t="s">
        <v>21</v>
      </c>
      <c r="G27" s="4"/>
      <c r="H27" s="6">
        <v>18.82</v>
      </c>
      <c r="I27" s="4" t="s">
        <v>0</v>
      </c>
      <c r="J27" s="7">
        <v>22</v>
      </c>
      <c r="K27" s="4" t="s">
        <v>18</v>
      </c>
      <c r="L27" s="4" t="s">
        <v>72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45362.667129629626</v>
      </c>
      <c r="F28" s="4" t="s">
        <v>21</v>
      </c>
      <c r="G28" s="4"/>
      <c r="H28" s="6">
        <v>18.78</v>
      </c>
      <c r="I28" s="4" t="s">
        <v>0</v>
      </c>
      <c r="J28" s="7">
        <v>327</v>
      </c>
      <c r="K28" s="4" t="s">
        <v>18</v>
      </c>
      <c r="L28" s="4" t="s">
        <v>73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45362.712106481478</v>
      </c>
      <c r="F29" s="4" t="s">
        <v>21</v>
      </c>
      <c r="G29" s="4"/>
      <c r="H29" s="6">
        <v>18.8</v>
      </c>
      <c r="I29" s="4" t="s">
        <v>0</v>
      </c>
      <c r="J29" s="7">
        <v>34</v>
      </c>
      <c r="K29" s="4" t="s">
        <v>18</v>
      </c>
      <c r="L29" s="4" t="s">
        <v>74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45362.712106481478</v>
      </c>
      <c r="F30" s="4" t="s">
        <v>21</v>
      </c>
      <c r="G30" s="4"/>
      <c r="H30" s="6">
        <v>18.8</v>
      </c>
      <c r="I30" s="4" t="s">
        <v>0</v>
      </c>
      <c r="J30" s="7">
        <v>101</v>
      </c>
      <c r="K30" s="4" t="s">
        <v>18</v>
      </c>
      <c r="L30" s="4" t="s">
        <v>75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45362.71638888889</v>
      </c>
      <c r="F31" s="4" t="s">
        <v>21</v>
      </c>
      <c r="G31" s="4"/>
      <c r="H31" s="6">
        <v>18.8</v>
      </c>
      <c r="I31" s="4" t="s">
        <v>0</v>
      </c>
      <c r="J31" s="7">
        <v>451</v>
      </c>
      <c r="K31" s="4" t="s">
        <v>18</v>
      </c>
      <c r="L31" s="4" t="s">
        <v>76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45362.71638888889</v>
      </c>
      <c r="F32" s="4" t="s">
        <v>21</v>
      </c>
      <c r="G32" s="4"/>
      <c r="H32" s="6">
        <v>18.8</v>
      </c>
      <c r="I32" s="4" t="s">
        <v>0</v>
      </c>
      <c r="J32" s="7">
        <v>14</v>
      </c>
      <c r="K32" s="4" t="s">
        <v>18</v>
      </c>
      <c r="L32" s="4" t="s">
        <v>77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45363.523888888885</v>
      </c>
      <c r="F33" s="4" t="s">
        <v>21</v>
      </c>
      <c r="G33" s="4"/>
      <c r="H33" s="6">
        <v>18.78</v>
      </c>
      <c r="I33" s="4" t="s">
        <v>0</v>
      </c>
      <c r="J33" s="7">
        <v>320</v>
      </c>
      <c r="K33" s="4" t="s">
        <v>18</v>
      </c>
      <c r="L33" s="4" t="s">
        <v>78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45363.526388888888</v>
      </c>
      <c r="F34" s="4" t="s">
        <v>21</v>
      </c>
      <c r="G34" s="4"/>
      <c r="H34" s="6">
        <v>18.82</v>
      </c>
      <c r="I34" s="4" t="s">
        <v>0</v>
      </c>
      <c r="J34" s="7">
        <v>1261</v>
      </c>
      <c r="K34" s="4" t="s">
        <v>18</v>
      </c>
      <c r="L34" s="4" t="s">
        <v>79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45363.526400462964</v>
      </c>
      <c r="F35" s="4" t="s">
        <v>21</v>
      </c>
      <c r="G35" s="4"/>
      <c r="H35" s="6">
        <v>18.82</v>
      </c>
      <c r="I35" s="4" t="s">
        <v>0</v>
      </c>
      <c r="J35" s="7">
        <v>1</v>
      </c>
      <c r="K35" s="4" t="s">
        <v>18</v>
      </c>
      <c r="L35" s="4" t="s">
        <v>80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45363.621469907404</v>
      </c>
      <c r="F36" s="4" t="s">
        <v>21</v>
      </c>
      <c r="G36" s="4"/>
      <c r="H36" s="6">
        <v>18.760000000000002</v>
      </c>
      <c r="I36" s="4" t="s">
        <v>0</v>
      </c>
      <c r="J36" s="7">
        <v>331</v>
      </c>
      <c r="K36" s="4" t="s">
        <v>18</v>
      </c>
      <c r="L36" s="4" t="s">
        <v>81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45363.666504629633</v>
      </c>
      <c r="F37" s="4" t="s">
        <v>21</v>
      </c>
      <c r="G37" s="4"/>
      <c r="H37" s="6">
        <v>18.78</v>
      </c>
      <c r="I37" s="4" t="s">
        <v>0</v>
      </c>
      <c r="J37" s="7">
        <v>263</v>
      </c>
      <c r="K37" s="4" t="s">
        <v>18</v>
      </c>
      <c r="L37" s="4" t="s">
        <v>82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45363.677060185182</v>
      </c>
      <c r="F38" s="4" t="s">
        <v>21</v>
      </c>
      <c r="G38" s="4"/>
      <c r="H38" s="6">
        <v>18.78</v>
      </c>
      <c r="I38" s="4" t="s">
        <v>0</v>
      </c>
      <c r="J38" s="7">
        <v>5</v>
      </c>
      <c r="K38" s="4" t="s">
        <v>18</v>
      </c>
      <c r="L38" s="4" t="s">
        <v>83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45363.677060185182</v>
      </c>
      <c r="F39" s="4" t="s">
        <v>21</v>
      </c>
      <c r="G39" s="4"/>
      <c r="H39" s="6">
        <v>18.78</v>
      </c>
      <c r="I39" s="4" t="s">
        <v>0</v>
      </c>
      <c r="J39" s="7">
        <v>197</v>
      </c>
      <c r="K39" s="4" t="s">
        <v>18</v>
      </c>
      <c r="L39" s="4" t="s">
        <v>84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45363.715949074074</v>
      </c>
      <c r="F40" s="4" t="s">
        <v>21</v>
      </c>
      <c r="G40" s="4"/>
      <c r="H40" s="6">
        <v>18.78</v>
      </c>
      <c r="I40" s="4" t="s">
        <v>0</v>
      </c>
      <c r="J40" s="7">
        <v>201</v>
      </c>
      <c r="K40" s="4" t="s">
        <v>18</v>
      </c>
      <c r="L40" s="4" t="s">
        <v>85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45363.715949074074</v>
      </c>
      <c r="F41" s="4" t="s">
        <v>21</v>
      </c>
      <c r="G41" s="4"/>
      <c r="H41" s="6">
        <v>18.78</v>
      </c>
      <c r="I41" s="4" t="s">
        <v>0</v>
      </c>
      <c r="J41" s="7">
        <v>86</v>
      </c>
      <c r="K41" s="4" t="s">
        <v>18</v>
      </c>
      <c r="L41" s="4" t="s">
        <v>86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45363.715949074074</v>
      </c>
      <c r="F42" s="4" t="s">
        <v>21</v>
      </c>
      <c r="G42" s="4"/>
      <c r="H42" s="6">
        <v>18.78</v>
      </c>
      <c r="I42" s="4" t="s">
        <v>0</v>
      </c>
      <c r="J42" s="7">
        <v>18</v>
      </c>
      <c r="K42" s="4" t="s">
        <v>18</v>
      </c>
      <c r="L42" s="4" t="s">
        <v>87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45363.715949074074</v>
      </c>
      <c r="F43" s="4" t="s">
        <v>21</v>
      </c>
      <c r="G43" s="4"/>
      <c r="H43" s="6">
        <v>18.78</v>
      </c>
      <c r="I43" s="4" t="s">
        <v>0</v>
      </c>
      <c r="J43" s="7">
        <v>317</v>
      </c>
      <c r="K43" s="4" t="s">
        <v>18</v>
      </c>
      <c r="L43" s="4" t="s">
        <v>88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45364.603113425925</v>
      </c>
      <c r="F44" s="4" t="s">
        <v>21</v>
      </c>
      <c r="G44" s="4"/>
      <c r="H44" s="6">
        <v>18.760000000000002</v>
      </c>
      <c r="I44" s="4" t="s">
        <v>0</v>
      </c>
      <c r="J44" s="7">
        <v>1270</v>
      </c>
      <c r="K44" s="4" t="s">
        <v>18</v>
      </c>
      <c r="L44" s="4" t="s">
        <v>89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45364.603113425925</v>
      </c>
      <c r="F45" s="4" t="s">
        <v>21</v>
      </c>
      <c r="G45" s="4"/>
      <c r="H45" s="6">
        <v>18.760000000000002</v>
      </c>
      <c r="I45" s="4" t="s">
        <v>0</v>
      </c>
      <c r="J45" s="7">
        <v>677</v>
      </c>
      <c r="K45" s="4" t="s">
        <v>18</v>
      </c>
      <c r="L45" s="4" t="s">
        <v>90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45364.603113425925</v>
      </c>
      <c r="F46" s="4" t="s">
        <v>21</v>
      </c>
      <c r="G46" s="4"/>
      <c r="H46" s="6">
        <v>18.760000000000002</v>
      </c>
      <c r="I46" s="4" t="s">
        <v>0</v>
      </c>
      <c r="J46" s="7">
        <v>19</v>
      </c>
      <c r="K46" s="4" t="s">
        <v>18</v>
      </c>
      <c r="L46" s="4" t="s">
        <v>91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45364.629606481481</v>
      </c>
      <c r="F47" s="4" t="s">
        <v>21</v>
      </c>
      <c r="G47" s="4"/>
      <c r="H47" s="6">
        <v>18.88</v>
      </c>
      <c r="I47" s="4" t="s">
        <v>0</v>
      </c>
      <c r="J47" s="7">
        <v>323</v>
      </c>
      <c r="K47" s="4" t="s">
        <v>18</v>
      </c>
      <c r="L47" s="4" t="s">
        <v>92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45364.677893518521</v>
      </c>
      <c r="F48" s="4" t="s">
        <v>21</v>
      </c>
      <c r="G48" s="4"/>
      <c r="H48" s="6">
        <v>18.760000000000002</v>
      </c>
      <c r="I48" s="4" t="s">
        <v>0</v>
      </c>
      <c r="J48" s="7">
        <v>242</v>
      </c>
      <c r="K48" s="4" t="s">
        <v>18</v>
      </c>
      <c r="L48" s="4" t="s">
        <v>93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45364.677893518521</v>
      </c>
      <c r="F49" s="4" t="s">
        <v>21</v>
      </c>
      <c r="G49" s="4"/>
      <c r="H49" s="6">
        <v>18.760000000000002</v>
      </c>
      <c r="I49" s="4" t="s">
        <v>0</v>
      </c>
      <c r="J49" s="7">
        <v>9</v>
      </c>
      <c r="K49" s="4" t="s">
        <v>18</v>
      </c>
      <c r="L49" s="4" t="s">
        <v>94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45365.398425925923</v>
      </c>
      <c r="F50" s="4" t="s">
        <v>21</v>
      </c>
      <c r="G50" s="4"/>
      <c r="H50" s="6">
        <v>18.86</v>
      </c>
      <c r="I50" s="4" t="s">
        <v>0</v>
      </c>
      <c r="J50" s="7">
        <v>435</v>
      </c>
      <c r="K50" s="4" t="s">
        <v>18</v>
      </c>
      <c r="L50" s="4" t="s">
        <v>95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45365.474849537037</v>
      </c>
      <c r="F51" s="4" t="s">
        <v>21</v>
      </c>
      <c r="G51" s="4"/>
      <c r="H51" s="6">
        <v>18.86</v>
      </c>
      <c r="I51" s="4" t="s">
        <v>0</v>
      </c>
      <c r="J51" s="7">
        <v>819</v>
      </c>
      <c r="K51" s="4" t="s">
        <v>18</v>
      </c>
      <c r="L51" s="4" t="s">
        <v>96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45365.560416666667</v>
      </c>
      <c r="F52" s="4" t="s">
        <v>21</v>
      </c>
      <c r="G52" s="4"/>
      <c r="H52" s="6">
        <v>18.82</v>
      </c>
      <c r="I52" s="4" t="s">
        <v>0</v>
      </c>
      <c r="J52" s="7">
        <v>463</v>
      </c>
      <c r="K52" s="4" t="s">
        <v>18</v>
      </c>
      <c r="L52" s="4" t="s">
        <v>97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45365.560439814813</v>
      </c>
      <c r="F53" s="4" t="s">
        <v>21</v>
      </c>
      <c r="G53" s="4"/>
      <c r="H53" s="6">
        <v>18.82</v>
      </c>
      <c r="I53" s="4" t="s">
        <v>0</v>
      </c>
      <c r="J53" s="7">
        <v>44</v>
      </c>
      <c r="K53" s="4" t="s">
        <v>18</v>
      </c>
      <c r="L53" s="4" t="s">
        <v>98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45365.648657407408</v>
      </c>
      <c r="F54" s="4" t="s">
        <v>21</v>
      </c>
      <c r="G54" s="4"/>
      <c r="H54" s="6">
        <v>18.760000000000002</v>
      </c>
      <c r="I54" s="4" t="s">
        <v>0</v>
      </c>
      <c r="J54" s="7">
        <v>290</v>
      </c>
      <c r="K54" s="4" t="s">
        <v>18</v>
      </c>
      <c r="L54" s="4" t="s">
        <v>99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45365.648657407408</v>
      </c>
      <c r="F55" s="4" t="s">
        <v>21</v>
      </c>
      <c r="G55" s="4"/>
      <c r="H55" s="6">
        <v>18.760000000000002</v>
      </c>
      <c r="I55" s="4" t="s">
        <v>0</v>
      </c>
      <c r="J55" s="7">
        <v>337</v>
      </c>
      <c r="K55" s="4" t="s">
        <v>18</v>
      </c>
      <c r="L55" s="4" t="s">
        <v>100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45365.70652777778</v>
      </c>
      <c r="F56" s="4" t="s">
        <v>21</v>
      </c>
      <c r="G56" s="4"/>
      <c r="H56" s="6">
        <v>18.64</v>
      </c>
      <c r="I56" s="4" t="s">
        <v>0</v>
      </c>
      <c r="J56" s="7">
        <v>5</v>
      </c>
      <c r="K56" s="4" t="s">
        <v>18</v>
      </c>
      <c r="L56" s="4" t="s">
        <v>101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45365.70652777778</v>
      </c>
      <c r="F57" s="4" t="s">
        <v>21</v>
      </c>
      <c r="G57" s="4"/>
      <c r="H57" s="6">
        <v>18.64</v>
      </c>
      <c r="I57" s="4" t="s">
        <v>0</v>
      </c>
      <c r="J57" s="7">
        <v>400</v>
      </c>
      <c r="K57" s="4" t="s">
        <v>18</v>
      </c>
      <c r="L57" s="4" t="s">
        <v>102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45365.70652777778</v>
      </c>
      <c r="F58" s="4" t="s">
        <v>21</v>
      </c>
      <c r="G58" s="4"/>
      <c r="H58" s="6">
        <v>18.64</v>
      </c>
      <c r="I58" s="4" t="s">
        <v>0</v>
      </c>
      <c r="J58" s="7">
        <v>207</v>
      </c>
      <c r="K58" s="4" t="s">
        <v>18</v>
      </c>
      <c r="L58" s="4" t="s">
        <v>103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45366.400601851848</v>
      </c>
      <c r="F59" s="4" t="s">
        <v>21</v>
      </c>
      <c r="G59" s="4"/>
      <c r="H59" s="6">
        <v>18.68</v>
      </c>
      <c r="I59" s="4" t="s">
        <v>0</v>
      </c>
      <c r="J59" s="7">
        <v>130</v>
      </c>
      <c r="K59" s="4" t="s">
        <v>18</v>
      </c>
      <c r="L59" s="4" t="s">
        <v>104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45366.411759259259</v>
      </c>
      <c r="F60" s="4" t="s">
        <v>21</v>
      </c>
      <c r="G60" s="4"/>
      <c r="H60" s="6">
        <v>18.66</v>
      </c>
      <c r="I60" s="4" t="s">
        <v>0</v>
      </c>
      <c r="J60" s="7">
        <v>355</v>
      </c>
      <c r="K60" s="4" t="s">
        <v>18</v>
      </c>
      <c r="L60" s="4" t="s">
        <v>105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45366.505370370367</v>
      </c>
      <c r="F61" s="4" t="s">
        <v>21</v>
      </c>
      <c r="G61" s="4"/>
      <c r="H61" s="6">
        <v>18.559999999999999</v>
      </c>
      <c r="I61" s="4" t="s">
        <v>0</v>
      </c>
      <c r="J61" s="7">
        <v>22</v>
      </c>
      <c r="K61" s="4" t="s">
        <v>18</v>
      </c>
      <c r="L61" s="4" t="s">
        <v>106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45366.594004629631</v>
      </c>
      <c r="F62" s="4" t="s">
        <v>21</v>
      </c>
      <c r="G62" s="4"/>
      <c r="H62" s="6">
        <v>18.5</v>
      </c>
      <c r="I62" s="4" t="s">
        <v>0</v>
      </c>
      <c r="J62" s="7">
        <v>1076</v>
      </c>
      <c r="K62" s="4" t="s">
        <v>18</v>
      </c>
      <c r="L62" s="4" t="s">
        <v>107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45366.613240740742</v>
      </c>
      <c r="F63" s="4" t="s">
        <v>21</v>
      </c>
      <c r="G63" s="4"/>
      <c r="H63" s="6">
        <v>18.420000000000002</v>
      </c>
      <c r="I63" s="4" t="s">
        <v>0</v>
      </c>
      <c r="J63" s="7">
        <v>293</v>
      </c>
      <c r="K63" s="4" t="s">
        <v>18</v>
      </c>
      <c r="L63" s="4" t="s">
        <v>108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45366.644328703704</v>
      </c>
      <c r="F64" s="4" t="s">
        <v>21</v>
      </c>
      <c r="G64" s="4"/>
      <c r="H64" s="6">
        <v>18.38</v>
      </c>
      <c r="I64" s="4" t="s">
        <v>0</v>
      </c>
      <c r="J64" s="7">
        <v>270</v>
      </c>
      <c r="K64" s="4" t="s">
        <v>18</v>
      </c>
      <c r="L64" s="4" t="s">
        <v>109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45366.709374999999</v>
      </c>
      <c r="F65" s="4" t="s">
        <v>21</v>
      </c>
      <c r="G65" s="4"/>
      <c r="H65" s="6">
        <v>18.36</v>
      </c>
      <c r="I65" s="4" t="s">
        <v>0</v>
      </c>
      <c r="J65" s="7">
        <v>666</v>
      </c>
      <c r="K65" s="4" t="s">
        <v>18</v>
      </c>
      <c r="L65" s="4" t="s">
        <v>110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45366.72078703704</v>
      </c>
      <c r="F66" s="4" t="s">
        <v>21</v>
      </c>
      <c r="G66" s="4"/>
      <c r="H66" s="6">
        <v>18.36</v>
      </c>
      <c r="I66" s="4" t="s">
        <v>0</v>
      </c>
      <c r="J66" s="7">
        <v>188</v>
      </c>
      <c r="K66" s="4" t="s">
        <v>18</v>
      </c>
      <c r="L66" s="4" t="s">
        <v>111</v>
      </c>
    </row>
    <row r="67" spans="1:12" x14ac:dyDescent="0.2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6"/>
  <sheetViews>
    <sheetView topLeftCell="A4" workbookViewId="0">
      <selection activeCell="F21" sqref="F21"/>
    </sheetView>
  </sheetViews>
  <sheetFormatPr defaultRowHeight="12.75" x14ac:dyDescent="0.2"/>
  <cols>
    <col min="1" max="3" width="9.140625" style="37"/>
    <col min="4" max="4" width="15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 t="shared" ref="H12:H16" si="0"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 t="shared" si="0"/>
        <v>241619.08</v>
      </c>
      <c r="I13" s="26" t="s">
        <v>41</v>
      </c>
    </row>
    <row r="14" spans="4:13" x14ac:dyDescent="0.2">
      <c r="D14" s="37" t="s">
        <v>43</v>
      </c>
      <c r="E14" s="40">
        <v>14132</v>
      </c>
      <c r="F14" s="39">
        <v>1.8481822874797331E-4</v>
      </c>
      <c r="G14" s="42">
        <v>19.884748083215399</v>
      </c>
      <c r="H14" s="40">
        <f t="shared" si="0"/>
        <v>281011.26</v>
      </c>
      <c r="I14" s="26" t="s">
        <v>44</v>
      </c>
    </row>
    <row r="15" spans="4:13" x14ac:dyDescent="0.2">
      <c r="D15" s="37" t="s">
        <v>45</v>
      </c>
      <c r="E15" s="40">
        <v>11859</v>
      </c>
      <c r="F15" s="39">
        <v>1.5509194556483267E-4</v>
      </c>
      <c r="G15" s="42">
        <v>19.699018315709587</v>
      </c>
      <c r="H15" s="40">
        <f t="shared" si="0"/>
        <v>233610.66</v>
      </c>
      <c r="I15" s="26" t="s">
        <v>46</v>
      </c>
    </row>
    <row r="16" spans="4:13" x14ac:dyDescent="0.2">
      <c r="D16" s="37" t="s">
        <v>47</v>
      </c>
      <c r="E16" s="40">
        <v>14541</v>
      </c>
      <c r="F16" s="39">
        <v>1.5509194556483267E-4</v>
      </c>
      <c r="G16" s="42">
        <v>19.0252376121312</v>
      </c>
      <c r="H16" s="40">
        <f t="shared" si="0"/>
        <v>276645.98</v>
      </c>
      <c r="I16" s="26" t="s">
        <v>48</v>
      </c>
    </row>
    <row r="17" spans="4:9" x14ac:dyDescent="0.2">
      <c r="D17" s="37" t="s">
        <v>49</v>
      </c>
      <c r="E17" s="40">
        <v>14669</v>
      </c>
      <c r="F17" s="39">
        <v>1.9184111219247243E-4</v>
      </c>
      <c r="G17" s="42">
        <v>18.780077697252707</v>
      </c>
      <c r="H17" s="40">
        <f>ROUND(E17*G17,2)</f>
        <v>275484.96000000002</v>
      </c>
      <c r="I17" s="26" t="s">
        <v>50</v>
      </c>
    </row>
    <row r="18" spans="4:9" x14ac:dyDescent="0.2">
      <c r="D18" s="37" t="s">
        <v>51</v>
      </c>
      <c r="E18" s="40">
        <v>14363</v>
      </c>
      <c r="F18" s="39">
        <v>1.9201112613060741E-4</v>
      </c>
      <c r="G18" s="42">
        <v>18.897689903850171</v>
      </c>
      <c r="H18" s="40">
        <f>ROUND(E18*G18,2)</f>
        <v>271427.52</v>
      </c>
      <c r="I18" s="26" t="s">
        <v>52</v>
      </c>
    </row>
    <row r="19" spans="4:9" x14ac:dyDescent="0.2">
      <c r="D19" s="37" t="s">
        <v>53</v>
      </c>
      <c r="E19" s="40">
        <v>14586</v>
      </c>
      <c r="F19" s="39">
        <v>1.9075563858745673E-4</v>
      </c>
      <c r="G19" s="42">
        <v>18.944811296585765</v>
      </c>
      <c r="H19" s="40">
        <f>ROUND(E19*G19,2)</f>
        <v>276329.02</v>
      </c>
      <c r="I19" s="26" t="s">
        <v>54</v>
      </c>
    </row>
    <row r="20" spans="4:9" x14ac:dyDescent="0.2">
      <c r="D20" s="37" t="s">
        <v>55</v>
      </c>
      <c r="E20" s="40">
        <v>14501</v>
      </c>
      <c r="F20" s="39">
        <v>1.8964400899195872E-4</v>
      </c>
      <c r="G20" s="42">
        <v>18.919966861044063</v>
      </c>
      <c r="H20" s="40">
        <f>ROUND(E20*G20,2)</f>
        <v>274358.44</v>
      </c>
      <c r="I20" s="26" t="s">
        <v>56</v>
      </c>
    </row>
    <row r="21" spans="4:9" x14ac:dyDescent="0.2">
      <c r="D21" s="37" t="s">
        <v>58</v>
      </c>
      <c r="E21" s="40">
        <v>14540</v>
      </c>
      <c r="F21" s="39">
        <v>1.901540508063637E-4</v>
      </c>
      <c r="G21" s="42">
        <v>18.728533865199449</v>
      </c>
      <c r="H21" s="40">
        <f>ROUND(E21*G21,2)</f>
        <v>272312.88</v>
      </c>
      <c r="I21" s="26" t="s">
        <v>59</v>
      </c>
    </row>
    <row r="22" spans="4:9" x14ac:dyDescent="0.2">
      <c r="E22" s="40"/>
      <c r="F22" s="39"/>
      <c r="G22" s="43"/>
      <c r="H22" s="40"/>
    </row>
    <row r="23" spans="4:9" x14ac:dyDescent="0.2">
      <c r="D23" s="44" t="s">
        <v>39</v>
      </c>
      <c r="E23" s="45">
        <f>SUM(E9:E22)</f>
        <v>150161</v>
      </c>
      <c r="F23" s="46">
        <f>SUM(F9:F22)</f>
        <v>1.9706222851471416E-3</v>
      </c>
      <c r="G23" s="47">
        <f>H23/E23</f>
        <v>19.495814758825528</v>
      </c>
      <c r="H23" s="45">
        <f>SUM(H9:H22)</f>
        <v>2927511.04</v>
      </c>
      <c r="I23" s="44"/>
    </row>
    <row r="24" spans="4:9" x14ac:dyDescent="0.2">
      <c r="E24" s="40"/>
      <c r="F24" s="38"/>
      <c r="G24" s="43"/>
      <c r="H24" s="40"/>
    </row>
    <row r="25" spans="4:9" x14ac:dyDescent="0.2">
      <c r="E25" s="40"/>
      <c r="F25" s="38"/>
      <c r="G25" s="43"/>
      <c r="H25" s="40"/>
    </row>
    <row r="26" spans="4:9" x14ac:dyDescent="0.2">
      <c r="E26" s="40"/>
      <c r="F26" s="38"/>
      <c r="G26" s="38"/>
      <c r="H26" s="40"/>
    </row>
    <row r="27" spans="4:9" x14ac:dyDescent="0.2">
      <c r="E27" s="40"/>
      <c r="F27" s="38"/>
      <c r="G27" s="38"/>
      <c r="H27" s="40"/>
    </row>
    <row r="28" spans="4:9" x14ac:dyDescent="0.2">
      <c r="E28" s="40"/>
      <c r="F28" s="38"/>
      <c r="G28" s="38"/>
    </row>
    <row r="29" spans="4:9" x14ac:dyDescent="0.2">
      <c r="E29" s="40"/>
      <c r="F29" s="38"/>
      <c r="G29" s="38"/>
    </row>
    <row r="30" spans="4:9" x14ac:dyDescent="0.2">
      <c r="E30" s="40"/>
      <c r="F30" s="38"/>
      <c r="G30" s="38"/>
    </row>
    <row r="31" spans="4:9" x14ac:dyDescent="0.2">
      <c r="E31" s="40"/>
      <c r="F31" s="38"/>
      <c r="G31" s="38"/>
    </row>
    <row r="32" spans="4:9" x14ac:dyDescent="0.2">
      <c r="E32" s="41"/>
      <c r="F32" s="38"/>
      <c r="G32" s="38"/>
    </row>
    <row r="33" spans="5:7" x14ac:dyDescent="0.2">
      <c r="E33" s="41"/>
      <c r="F33" s="38"/>
      <c r="G33" s="38"/>
    </row>
    <row r="34" spans="5:7" x14ac:dyDescent="0.2">
      <c r="F34" s="38"/>
      <c r="G34" s="38"/>
    </row>
    <row r="35" spans="5:7" x14ac:dyDescent="0.2">
      <c r="F35" s="38"/>
      <c r="G35" s="38"/>
    </row>
    <row r="36" spans="5:7" x14ac:dyDescent="0.2">
      <c r="F36" s="38"/>
      <c r="G36" s="38"/>
    </row>
    <row r="37" spans="5:7" x14ac:dyDescent="0.2">
      <c r="F37" s="38"/>
      <c r="G37" s="38"/>
    </row>
    <row r="38" spans="5:7" x14ac:dyDescent="0.2">
      <c r="F38" s="38"/>
      <c r="G38" s="38"/>
    </row>
    <row r="39" spans="5:7" x14ac:dyDescent="0.2">
      <c r="F39" s="38"/>
      <c r="G39" s="38"/>
    </row>
    <row r="40" spans="5:7" x14ac:dyDescent="0.2">
      <c r="F40" s="38"/>
      <c r="G40" s="38"/>
    </row>
    <row r="41" spans="5:7" x14ac:dyDescent="0.2">
      <c r="F41" s="38"/>
      <c r="G41" s="38"/>
    </row>
    <row r="42" spans="5:7" x14ac:dyDescent="0.2">
      <c r="F42" s="38"/>
      <c r="G42" s="38"/>
    </row>
    <row r="43" spans="5:7" x14ac:dyDescent="0.2">
      <c r="F43" s="38"/>
      <c r="G43" s="38"/>
    </row>
    <row r="44" spans="5:7" x14ac:dyDescent="0.2">
      <c r="F44" s="38"/>
      <c r="G44" s="38"/>
    </row>
    <row r="45" spans="5:7" x14ac:dyDescent="0.2">
      <c r="F45" s="38"/>
      <c r="G45" s="38"/>
    </row>
    <row r="46" spans="5:7" x14ac:dyDescent="0.2">
      <c r="F46" s="38"/>
      <c r="G46" s="38"/>
    </row>
    <row r="47" spans="5:7" x14ac:dyDescent="0.2">
      <c r="F47" s="38"/>
      <c r="G47" s="38"/>
    </row>
    <row r="48" spans="5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F346" s="38"/>
      <c r="G346" s="38"/>
    </row>
    <row r="347" spans="6:7" x14ac:dyDescent="0.2">
      <c r="F347" s="38"/>
      <c r="G347" s="38"/>
    </row>
    <row r="348" spans="6:7" x14ac:dyDescent="0.2">
      <c r="F348" s="38"/>
      <c r="G348" s="38"/>
    </row>
    <row r="349" spans="6:7" x14ac:dyDescent="0.2">
      <c r="F349" s="38"/>
      <c r="G349" s="38"/>
    </row>
    <row r="350" spans="6:7" x14ac:dyDescent="0.2">
      <c r="F350" s="38"/>
      <c r="G350" s="38"/>
    </row>
    <row r="351" spans="6:7" x14ac:dyDescent="0.2">
      <c r="F351" s="38"/>
      <c r="G351" s="38"/>
    </row>
    <row r="352" spans="6:7" x14ac:dyDescent="0.2">
      <c r="F352" s="38"/>
      <c r="G352" s="38"/>
    </row>
    <row r="353" spans="7:7" x14ac:dyDescent="0.2">
      <c r="G353" s="38"/>
    </row>
    <row r="354" spans="7:7" x14ac:dyDescent="0.2">
      <c r="G354" s="38"/>
    </row>
    <row r="355" spans="7:7" x14ac:dyDescent="0.2">
      <c r="G355" s="38"/>
    </row>
    <row r="356" spans="7:7" x14ac:dyDescent="0.2">
      <c r="G356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2024-03-15T17:05:09Z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