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ge\AppData\Local\Microsoft\Windows\INetCache\Content.Outlook\CDIAQTM1\"/>
    </mc:Choice>
  </mc:AlternateContent>
  <xr:revisionPtr revIDLastSave="0" documentId="13_ncr:1_{F064FBFC-F256-4793-B4BB-8903C239DC2B}" xr6:coauthVersionLast="47" xr6:coauthVersionMax="47" xr10:uidLastSave="{00000000-0000-0000-0000-000000000000}"/>
  <bookViews>
    <workbookView xWindow="28740" yWindow="-195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E53" i="4"/>
  <c r="H51" i="4"/>
  <c r="H53" i="4" s="1"/>
  <c r="G53" i="4" s="1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<sst xmlns="http://schemas.openxmlformats.org/spreadsheetml/2006/main" count="632" uniqueCount="182">
  <si>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</si>
  <si>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</si>
  <si>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</si>
  <si>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</si>
  <si>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</si>
  <si>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</si>
  <si>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</si>
  <si>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</si>
  <si>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</si>
  <si>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</si>
  <si>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</si>
  <si>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</si>
  <si>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</si>
  <si>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</si>
  <si>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</si>
  <si>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</si>
  <si>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</si>
  <si>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</si>
  <si>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</si>
  <si>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</si>
  <si>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</si>
  <si>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</si>
  <si>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</si>
  <si>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</si>
  <si>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</si>
  <si>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</si>
  <si>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</si>
  <si>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</si>
  <si>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</si>
  <si>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</si>
  <si>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</si>
  <si>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</si>
  <si>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</si>
  <si>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</si>
  <si>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</si>
  <si>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</si>
  <si>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</si>
  <si>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</si>
  <si>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</si>
  <si>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</si>
  <si>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</si>
  <si>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</si>
  <si>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</si>
  <si>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</si>
  <si>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</si>
  <si>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</si>
  <si>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</si>
  <si>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</si>
  <si>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</si>
  <si>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</si>
  <si>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</si>
  <si>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</si>
  <si>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</si>
  <si>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</si>
  <si>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</si>
  <si>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</si>
  <si>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</si>
  <si>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</si>
  <si>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</si>
  <si>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</si>
  <si>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</si>
  <si>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</si>
  <si>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</si>
  <si>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</si>
  <si>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</si>
  <si>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</si>
  <si>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</si>
  <si>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</si>
  <si>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</si>
  <si>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</si>
  <si>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</si>
  <si>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</si>
  <si>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</si>
  <si>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</si>
  <si>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</si>
  <si>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</si>
  <si>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</si>
  <si>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</si>
  <si>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</si>
  <si>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</si>
  <si>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</si>
  <si>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</si>
  <si>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</si>
  <si>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</si>
  <si>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</si>
  <si>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</si>
  <si>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</si>
  <si>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</si>
  <si>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</si>
  <si>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</si>
  <si>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</si>
  <si>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</si>
  <si>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</si>
  <si>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</si>
  <si>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</si>
  <si>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</si>
  <si>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</si>
  <si>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</si>
  <si>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</si>
  <si>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</si>
  <si>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</si>
  <si>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</si>
  <si>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</si>
  <si>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</si>
  <si>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</si>
  <si>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</si>
  <si>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</si>
  <si>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</si>
  <si>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</si>
  <si>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</si>
  <si>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</si>
  <si>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</si>
  <si>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</si>
  <si>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</si>
  <si>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</si>
  <si>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</si>
  <si>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</si>
  <si>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Purchases of its own shares between 07/10/24 and 11/10/24</t>
  </si>
  <si>
    <t>07.-11.10.2024</t>
  </si>
  <si>
    <t>Woche 41</t>
  </si>
  <si>
    <t>OD_8CcKY7R-00</t>
  </si>
  <si>
    <t>OD_8CcYU3e-00</t>
  </si>
  <si>
    <t>OD_8CcYVCu-00</t>
  </si>
  <si>
    <t>OD_8CcvfrU-00</t>
  </si>
  <si>
    <t>OD_8CdObh8-00</t>
  </si>
  <si>
    <t>OD_8CdgN2u-00</t>
  </si>
  <si>
    <t>OD_8CdgNJ8-00</t>
  </si>
  <si>
    <t>OD_8CdwQq4-00</t>
  </si>
  <si>
    <t>OD_8CdwQtI-00</t>
  </si>
  <si>
    <t>OD_8Ce58wj-00</t>
  </si>
  <si>
    <t>OD_8Ce7FG2-00</t>
  </si>
  <si>
    <t>OD_8Ce7FG2-02</t>
  </si>
  <si>
    <t>OD_8Ce7FG6-00</t>
  </si>
  <si>
    <t>OD_8Ci38OO-00</t>
  </si>
  <si>
    <t>OD_8CiBqiZ-00</t>
  </si>
  <si>
    <t>OD_8CiT8GG-00</t>
  </si>
  <si>
    <t>OD_8CiXbiz-00</t>
  </si>
  <si>
    <t>OD_8CiowEW-00</t>
  </si>
  <si>
    <t>OD_8CjFWpu-00</t>
  </si>
  <si>
    <t>OD_8CjUuDR-00</t>
  </si>
  <si>
    <t>OD_8CjYxFo-00</t>
  </si>
  <si>
    <t>OD_8Cje7vn-00</t>
  </si>
  <si>
    <t>OD_8Cjgdl2-00</t>
  </si>
  <si>
    <t>OD_8Cjt826-00</t>
  </si>
  <si>
    <t>OD_8Cjt8IV-00</t>
  </si>
  <si>
    <t>OD_8CjwfkU-00</t>
  </si>
  <si>
    <t>OD_8CntSrZ-00</t>
  </si>
  <si>
    <t>OD_8CoDcgt-00</t>
  </si>
  <si>
    <t>OD_8CoDcgt-02</t>
  </si>
  <si>
    <t>OD_8CoP8he-00</t>
  </si>
  <si>
    <t>OD_8Cognem-00</t>
  </si>
  <si>
    <t>OD_8CoinkT-00</t>
  </si>
  <si>
    <t>OD_8CpXOKC-00</t>
  </si>
  <si>
    <t>OD_8CpXOKD-01</t>
  </si>
  <si>
    <t>OD_8CpdnIx-00</t>
  </si>
  <si>
    <t>OD_8CpmH3h-00</t>
  </si>
  <si>
    <t>OD_8CpoYJ9-00</t>
  </si>
  <si>
    <t>OD_8Ctpqji-00</t>
  </si>
  <si>
    <t>OD_8Cu4YTl-00</t>
  </si>
  <si>
    <t>OD_8Cu9tTQ-00</t>
  </si>
  <si>
    <t>OD_8Cu9tTR-01</t>
  </si>
  <si>
    <t>OD_8CunFag-00</t>
  </si>
  <si>
    <t>OD_8Cunhzd-00</t>
  </si>
  <si>
    <t>OD_8Cunhzn-00</t>
  </si>
  <si>
    <t>OD_8Cunhzn-02</t>
  </si>
  <si>
    <t>OD_8Cuni0H-00</t>
  </si>
  <si>
    <t>OD_8CuoCVZ-00</t>
  </si>
  <si>
    <t>OD_8CuoCVZ-02</t>
  </si>
  <si>
    <t>OD_8Cv0aaC-00</t>
  </si>
  <si>
    <t>OD_8CvYXAZ-00</t>
  </si>
  <si>
    <t>OD_8CvYXQp-00</t>
  </si>
  <si>
    <t>OD_8Cvdhbe-00</t>
  </si>
  <si>
    <t>OD_8CvePY1-00</t>
  </si>
  <si>
    <t>OD_8Cvh882-00</t>
  </si>
  <si>
    <t>OD_8CvhgVz-00</t>
  </si>
  <si>
    <t>OD_8D0clgL-00</t>
  </si>
  <si>
    <t>OD_8D0kPfg-00</t>
  </si>
  <si>
    <t>OD_8D1X02I-01</t>
  </si>
  <si>
    <t>OD_8D1X02J-01</t>
  </si>
  <si>
    <t>OD_8D1X3S9-00</t>
  </si>
  <si>
    <t>OD_8D1X3SN-00</t>
  </si>
  <si>
    <t>OD_8D1X3dl-00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</si>
</sst>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="90" zoomScaleNormal="90" workbookViewId="0">
      <selection activeCell="E1" sqref="E1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1" t="s">
        <v>117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45572</v>
      </c>
      <c r="D6" s="9" t="s">
        <v>21</v>
      </c>
      <c r="E6" s="12">
        <v>3000</v>
      </c>
      <c r="F6" s="13">
        <v>21.462900000000001</v>
      </c>
      <c r="G6" s="14">
        <f>SUM(E6*F6)</f>
        <v>64388.700000000004</v>
      </c>
      <c r="H6" s="41">
        <f>ROUND(E6*F6,2)</f>
        <v>64388.7</v>
      </c>
      <c r="I6" s="27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45573</v>
      </c>
      <c r="D7" s="9" t="s">
        <v>21</v>
      </c>
      <c r="E7" s="12">
        <v>3000</v>
      </c>
      <c r="F7" s="13">
        <v>21.401933</v>
      </c>
      <c r="G7" s="14">
        <f>SUM(E7*F7)</f>
        <v>64205.798999999999</v>
      </c>
      <c r="H7" s="41">
        <f t="shared" ref="H7:H9" si="0">ROUND(E7*F7,2)</f>
        <v>64205.8</v>
      </c>
      <c r="I7" s="27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45574</v>
      </c>
      <c r="D8" s="9" t="s">
        <v>21</v>
      </c>
      <c r="E8" s="12">
        <v>3000</v>
      </c>
      <c r="F8" s="13">
        <v>21.360883000000001</v>
      </c>
      <c r="G8" s="14">
        <f>SUM(E8*F8)</f>
        <v>64082.649000000005</v>
      </c>
      <c r="H8" s="41">
        <f t="shared" ref="H8" si="1">ROUND(E8*F8,2)</f>
        <v>64082.65</v>
      </c>
      <c r="I8" s="27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45575</v>
      </c>
      <c r="D9" s="9" t="s">
        <v>21</v>
      </c>
      <c r="E9" s="12">
        <v>3000</v>
      </c>
      <c r="F9" s="13">
        <v>21.244083</v>
      </c>
      <c r="G9" s="14"/>
      <c r="H9" s="41">
        <f t="shared" si="0"/>
        <v>63732.25</v>
      </c>
      <c r="I9" s="27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45576</v>
      </c>
      <c r="D10" s="9" t="s">
        <v>21</v>
      </c>
      <c r="E10" s="12">
        <v>3000</v>
      </c>
      <c r="F10" s="13">
        <v>21.474067000000002</v>
      </c>
      <c r="G10" s="14"/>
      <c r="H10" s="41">
        <f t="shared" ref="H10" si="2">ROUND(E10*F10,2)</f>
        <v>64422.2</v>
      </c>
      <c r="I10" s="27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15000</v>
      </c>
      <c r="F11" s="47">
        <f>SUMPRODUCT(E6:E10,F6:F10)/E11</f>
        <v>21.388773199999999</v>
      </c>
      <c r="G11" s="18"/>
      <c r="H11" s="43">
        <f>SUM(H6:H10)</f>
        <v>320831.59999999998</v>
      </c>
      <c r="I11" s="44">
        <f>SUM(I6:I10)</f>
        <v>1.9616992861729403E-4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SUM(J15:J76)</f>
        <v>15000</v>
      </c>
      <c r="F12" s="49">
        <f>ROUND(SUMPRODUCT(H15:H76,J15:J76)/SUM(J15:J76),6)</f>
        <v>21.388773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45572.410613425927</v>
      </c>
      <c r="F15" s="4" t="s">
        <v>21</v>
      </c>
      <c r="G15" s="4"/>
      <c r="H15" s="6">
        <v>21.45</v>
      </c>
      <c r="I15" s="4" t="s">
        <v>0</v>
      </c>
      <c r="J15" s="7">
        <v>614</v>
      </c>
      <c r="K15" s="4" t="s">
        <v>18</v>
      </c>
      <c r="L15" s="4" t="s">
        <v>120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45572.449050925927</v>
      </c>
      <c r="F16" s="4" t="s">
        <v>21</v>
      </c>
      <c r="G16" s="4"/>
      <c r="H16" s="6">
        <v>21.6</v>
      </c>
      <c r="I16" s="4" t="s">
        <v>0</v>
      </c>
      <c r="J16" s="7">
        <v>7</v>
      </c>
      <c r="K16" s="4" t="s">
        <v>18</v>
      </c>
      <c r="L16" s="4" t="s">
        <v>121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45572.449097222219</v>
      </c>
      <c r="F17" s="4" t="s">
        <v>21</v>
      </c>
      <c r="G17" s="4"/>
      <c r="H17" s="6">
        <v>21.55</v>
      </c>
      <c r="I17" s="4" t="s">
        <v>0</v>
      </c>
      <c r="J17" s="7">
        <v>352</v>
      </c>
      <c r="K17" s="4" t="s">
        <v>18</v>
      </c>
      <c r="L17" s="4" t="s">
        <v>122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45572.513020833336</v>
      </c>
      <c r="F18" s="4" t="s">
        <v>21</v>
      </c>
      <c r="G18" s="4"/>
      <c r="H18" s="6">
        <v>21.4</v>
      </c>
      <c r="I18" s="4" t="s">
        <v>0</v>
      </c>
      <c r="J18" s="7">
        <v>4</v>
      </c>
      <c r="K18" s="4" t="s">
        <v>18</v>
      </c>
      <c r="L18" s="4" t="s">
        <v>123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45572.592824074076</v>
      </c>
      <c r="F19" s="4" t="s">
        <v>21</v>
      </c>
      <c r="G19" s="4"/>
      <c r="H19" s="6">
        <v>21.5</v>
      </c>
      <c r="I19" s="4" t="s">
        <v>0</v>
      </c>
      <c r="J19" s="7">
        <v>566</v>
      </c>
      <c r="K19" s="4" t="s">
        <v>18</v>
      </c>
      <c r="L19" s="4" t="s">
        <v>124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45572.641828703701</v>
      </c>
      <c r="F20" s="4" t="s">
        <v>21</v>
      </c>
      <c r="G20" s="4"/>
      <c r="H20" s="6">
        <v>21.5</v>
      </c>
      <c r="I20" s="4" t="s">
        <v>0</v>
      </c>
      <c r="J20" s="7">
        <v>102</v>
      </c>
      <c r="K20" s="4" t="s">
        <v>18</v>
      </c>
      <c r="L20" s="4" t="s">
        <v>125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45572.641840277778</v>
      </c>
      <c r="F21" s="4" t="s">
        <v>21</v>
      </c>
      <c r="G21" s="4"/>
      <c r="H21" s="6">
        <v>21.5</v>
      </c>
      <c r="I21" s="4" t="s">
        <v>0</v>
      </c>
      <c r="J21" s="7">
        <v>393</v>
      </c>
      <c r="K21" s="4" t="s">
        <v>18</v>
      </c>
      <c r="L21" s="4" t="s">
        <v>126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45572.686122685183</v>
      </c>
      <c r="F22" s="4" t="s">
        <v>21</v>
      </c>
      <c r="G22" s="4"/>
      <c r="H22" s="6">
        <v>21.4</v>
      </c>
      <c r="I22" s="4" t="s">
        <v>0</v>
      </c>
      <c r="J22" s="7">
        <v>274</v>
      </c>
      <c r="K22" s="4" t="s">
        <v>18</v>
      </c>
      <c r="L22" s="4" t="s">
        <v>127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45572.68613425926</v>
      </c>
      <c r="F23" s="4" t="s">
        <v>21</v>
      </c>
      <c r="G23" s="4"/>
      <c r="H23" s="6">
        <v>21.4</v>
      </c>
      <c r="I23" s="4" t="s">
        <v>0</v>
      </c>
      <c r="J23" s="7">
        <v>255</v>
      </c>
      <c r="K23" s="4" t="s">
        <v>18</v>
      </c>
      <c r="L23" s="4" t="s">
        <v>128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45572.710162037038</v>
      </c>
      <c r="F24" s="4" t="s">
        <v>21</v>
      </c>
      <c r="G24" s="4"/>
      <c r="H24" s="6">
        <v>21.35</v>
      </c>
      <c r="I24" s="4" t="s">
        <v>0</v>
      </c>
      <c r="J24" s="7">
        <v>46</v>
      </c>
      <c r="K24" s="4" t="s">
        <v>18</v>
      </c>
      <c r="L24" s="4" t="s">
        <v>129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45572.715960648151</v>
      </c>
      <c r="F25" s="4" t="s">
        <v>21</v>
      </c>
      <c r="G25" s="4"/>
      <c r="H25" s="6">
        <v>21.4</v>
      </c>
      <c r="I25" s="4" t="s">
        <v>0</v>
      </c>
      <c r="J25" s="7">
        <v>250</v>
      </c>
      <c r="K25" s="4" t="s">
        <v>18</v>
      </c>
      <c r="L25" s="4" t="s">
        <v>130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45572.715960648151</v>
      </c>
      <c r="F26" s="4" t="s">
        <v>21</v>
      </c>
      <c r="G26" s="4"/>
      <c r="H26" s="6">
        <v>21.4</v>
      </c>
      <c r="I26" s="4" t="s">
        <v>0</v>
      </c>
      <c r="J26" s="7">
        <v>125</v>
      </c>
      <c r="K26" s="4" t="s">
        <v>18</v>
      </c>
      <c r="L26" s="4" t="s">
        <v>131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45572.715960648151</v>
      </c>
      <c r="F27" s="4" t="s">
        <v>21</v>
      </c>
      <c r="G27" s="4"/>
      <c r="H27" s="6">
        <v>21.4</v>
      </c>
      <c r="I27" s="4" t="s">
        <v>0</v>
      </c>
      <c r="J27" s="7">
        <v>12</v>
      </c>
      <c r="K27" s="4" t="s">
        <v>18</v>
      </c>
      <c r="L27" s="4" t="s">
        <v>132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45573.388703703706</v>
      </c>
      <c r="F28" s="4" t="s">
        <v>21</v>
      </c>
      <c r="G28" s="4"/>
      <c r="H28" s="6">
        <v>21.5</v>
      </c>
      <c r="I28" s="4" t="s">
        <v>0</v>
      </c>
      <c r="J28" s="7">
        <v>326</v>
      </c>
      <c r="K28" s="4" t="s">
        <v>18</v>
      </c>
      <c r="L28" s="4" t="s">
        <v>133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45573.412743055553</v>
      </c>
      <c r="F29" s="4" t="s">
        <v>21</v>
      </c>
      <c r="G29" s="4"/>
      <c r="H29" s="6">
        <v>21.5</v>
      </c>
      <c r="I29" s="4" t="s">
        <v>0</v>
      </c>
      <c r="J29" s="7">
        <v>289</v>
      </c>
      <c r="K29" s="4" t="s">
        <v>18</v>
      </c>
      <c r="L29" s="4" t="s">
        <v>134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45573.460416666669</v>
      </c>
      <c r="F30" s="4" t="s">
        <v>21</v>
      </c>
      <c r="G30" s="4"/>
      <c r="H30" s="6">
        <v>21.5</v>
      </c>
      <c r="I30" s="4" t="s">
        <v>0</v>
      </c>
      <c r="J30" s="7">
        <v>2</v>
      </c>
      <c r="K30" s="4" t="s">
        <v>18</v>
      </c>
      <c r="L30" s="4" t="s">
        <v>135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45573.472766203704</v>
      </c>
      <c r="F31" s="4" t="s">
        <v>21</v>
      </c>
      <c r="G31" s="4"/>
      <c r="H31" s="6">
        <v>21.5</v>
      </c>
      <c r="I31" s="4" t="s">
        <v>0</v>
      </c>
      <c r="J31" s="7">
        <v>529</v>
      </c>
      <c r="K31" s="4" t="s">
        <v>18</v>
      </c>
      <c r="L31" s="4" t="s">
        <v>136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45573.520567129628</v>
      </c>
      <c r="F32" s="4" t="s">
        <v>21</v>
      </c>
      <c r="G32" s="4"/>
      <c r="H32" s="6">
        <v>21.6</v>
      </c>
      <c r="I32" s="4" t="s">
        <v>0</v>
      </c>
      <c r="J32" s="7">
        <v>253</v>
      </c>
      <c r="K32" s="4" t="s">
        <v>18</v>
      </c>
      <c r="L32" s="4" t="s">
        <v>137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45573.593912037039</v>
      </c>
      <c r="F33" s="4" t="s">
        <v>21</v>
      </c>
      <c r="G33" s="4"/>
      <c r="H33" s="6">
        <v>21.3</v>
      </c>
      <c r="I33" s="4" t="s">
        <v>0</v>
      </c>
      <c r="J33" s="7">
        <v>254</v>
      </c>
      <c r="K33" s="4" t="s">
        <v>18</v>
      </c>
      <c r="L33" s="4" t="s">
        <v>138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45573.636331018519</v>
      </c>
      <c r="F34" s="4" t="s">
        <v>21</v>
      </c>
      <c r="G34" s="4"/>
      <c r="H34" s="6">
        <v>21.2</v>
      </c>
      <c r="I34" s="4" t="s">
        <v>0</v>
      </c>
      <c r="J34" s="7">
        <v>117</v>
      </c>
      <c r="K34" s="4" t="s">
        <v>18</v>
      </c>
      <c r="L34" s="4" t="s">
        <v>139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45573.647499999999</v>
      </c>
      <c r="F35" s="4" t="s">
        <v>21</v>
      </c>
      <c r="G35" s="4"/>
      <c r="H35" s="6">
        <v>21.2</v>
      </c>
      <c r="I35" s="4" t="s">
        <v>0</v>
      </c>
      <c r="J35" s="7">
        <v>2</v>
      </c>
      <c r="K35" s="4" t="s">
        <v>18</v>
      </c>
      <c r="L35" s="4" t="s">
        <v>140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45573.661770833336</v>
      </c>
      <c r="F36" s="4" t="s">
        <v>21</v>
      </c>
      <c r="G36" s="4"/>
      <c r="H36" s="6">
        <v>21.15</v>
      </c>
      <c r="I36" s="4" t="s">
        <v>0</v>
      </c>
      <c r="J36" s="7">
        <v>117</v>
      </c>
      <c r="K36" s="4" t="s">
        <v>18</v>
      </c>
      <c r="L36" s="4" t="s">
        <v>141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45573.668703703705</v>
      </c>
      <c r="F37" s="4" t="s">
        <v>21</v>
      </c>
      <c r="G37" s="4"/>
      <c r="H37" s="6">
        <v>21.15</v>
      </c>
      <c r="I37" s="4" t="s">
        <v>0</v>
      </c>
      <c r="J37" s="7">
        <v>127</v>
      </c>
      <c r="K37" s="4" t="s">
        <v>18</v>
      </c>
      <c r="L37" s="4" t="s">
        <v>142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45573.703148148146</v>
      </c>
      <c r="F38" s="4" t="s">
        <v>21</v>
      </c>
      <c r="G38" s="4"/>
      <c r="H38" s="6">
        <v>21.35</v>
      </c>
      <c r="I38" s="4" t="s">
        <v>0</v>
      </c>
      <c r="J38" s="7">
        <v>82</v>
      </c>
      <c r="K38" s="4" t="s">
        <v>18</v>
      </c>
      <c r="L38" s="4" t="s">
        <v>143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45573.703159722223</v>
      </c>
      <c r="F39" s="4" t="s">
        <v>21</v>
      </c>
      <c r="G39" s="4"/>
      <c r="H39" s="6">
        <v>21.35</v>
      </c>
      <c r="I39" s="4" t="s">
        <v>0</v>
      </c>
      <c r="J39" s="7">
        <v>113</v>
      </c>
      <c r="K39" s="4" t="s">
        <v>18</v>
      </c>
      <c r="L39" s="4" t="s">
        <v>144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45573.71292824074</v>
      </c>
      <c r="F40" s="4" t="s">
        <v>21</v>
      </c>
      <c r="G40" s="4"/>
      <c r="H40" s="6">
        <v>21.35</v>
      </c>
      <c r="I40" s="4" t="s">
        <v>0</v>
      </c>
      <c r="J40" s="7">
        <v>789</v>
      </c>
      <c r="K40" s="4" t="s">
        <v>18</v>
      </c>
      <c r="L40" s="4" t="s">
        <v>145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45574.388171296298</v>
      </c>
      <c r="F41" s="4" t="s">
        <v>21</v>
      </c>
      <c r="G41" s="4"/>
      <c r="H41" s="6">
        <v>21.5</v>
      </c>
      <c r="I41" s="4" t="s">
        <v>0</v>
      </c>
      <c r="J41" s="7">
        <v>316</v>
      </c>
      <c r="K41" s="4" t="s">
        <v>18</v>
      </c>
      <c r="L41" s="4" t="s">
        <v>146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45574.443773148145</v>
      </c>
      <c r="F42" s="4" t="s">
        <v>21</v>
      </c>
      <c r="G42" s="4"/>
      <c r="H42" s="6">
        <v>21.45</v>
      </c>
      <c r="I42" s="4" t="s">
        <v>0</v>
      </c>
      <c r="J42" s="7">
        <v>289</v>
      </c>
      <c r="K42" s="4" t="s">
        <v>18</v>
      </c>
      <c r="L42" s="4" t="s">
        <v>147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45574.443773148145</v>
      </c>
      <c r="F43" s="4" t="s">
        <v>21</v>
      </c>
      <c r="G43" s="4"/>
      <c r="H43" s="6">
        <v>21.45</v>
      </c>
      <c r="I43" s="4" t="s">
        <v>0</v>
      </c>
      <c r="J43" s="7">
        <v>297</v>
      </c>
      <c r="K43" s="4" t="s">
        <v>18</v>
      </c>
      <c r="L43" s="4" t="s">
        <v>148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45574.475543981483</v>
      </c>
      <c r="F44" s="4" t="s">
        <v>21</v>
      </c>
      <c r="G44" s="4"/>
      <c r="H44" s="6">
        <v>21.45</v>
      </c>
      <c r="I44" s="4" t="s">
        <v>0</v>
      </c>
      <c r="J44" s="7">
        <v>265</v>
      </c>
      <c r="K44" s="4" t="s">
        <v>18</v>
      </c>
      <c r="L44" s="4" t="s">
        <v>149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45574.524259259262</v>
      </c>
      <c r="F45" s="4" t="s">
        <v>21</v>
      </c>
      <c r="G45" s="4"/>
      <c r="H45" s="6">
        <v>21.45</v>
      </c>
      <c r="I45" s="4" t="s">
        <v>0</v>
      </c>
      <c r="J45" s="7">
        <v>103</v>
      </c>
      <c r="K45" s="4" t="s">
        <v>18</v>
      </c>
      <c r="L45" s="4" t="s">
        <v>150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45574.529780092591</v>
      </c>
      <c r="F46" s="4" t="s">
        <v>21</v>
      </c>
      <c r="G46" s="4"/>
      <c r="H46" s="6">
        <v>21.35</v>
      </c>
      <c r="I46" s="4" t="s">
        <v>0</v>
      </c>
      <c r="J46" s="7">
        <v>237</v>
      </c>
      <c r="K46" s="4" t="s">
        <v>18</v>
      </c>
      <c r="L46" s="4" t="s">
        <v>151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45574.669328703705</v>
      </c>
      <c r="F47" s="4" t="s">
        <v>21</v>
      </c>
      <c r="G47" s="4"/>
      <c r="H47" s="6">
        <v>21.3</v>
      </c>
      <c r="I47" s="4" t="s">
        <v>0</v>
      </c>
      <c r="J47" s="7">
        <v>322</v>
      </c>
      <c r="K47" s="4" t="s">
        <v>18</v>
      </c>
      <c r="L47" s="4" t="s">
        <v>152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45574.669328703705</v>
      </c>
      <c r="F48" s="4" t="s">
        <v>21</v>
      </c>
      <c r="G48" s="4"/>
      <c r="H48" s="6">
        <v>21.3</v>
      </c>
      <c r="I48" s="4" t="s">
        <v>0</v>
      </c>
      <c r="J48" s="7">
        <v>461</v>
      </c>
      <c r="K48" s="4" t="s">
        <v>18</v>
      </c>
      <c r="L48" s="4" t="s">
        <v>153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45574.686990740738</v>
      </c>
      <c r="F49" s="4" t="s">
        <v>21</v>
      </c>
      <c r="G49" s="4"/>
      <c r="H49" s="6">
        <v>21.25</v>
      </c>
      <c r="I49" s="4" t="s">
        <v>0</v>
      </c>
      <c r="J49" s="7">
        <v>290</v>
      </c>
      <c r="K49" s="4" t="s">
        <v>18</v>
      </c>
      <c r="L49" s="4" t="s">
        <v>154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45574.710381944446</v>
      </c>
      <c r="F50" s="4" t="s">
        <v>21</v>
      </c>
      <c r="G50" s="4"/>
      <c r="H50" s="6">
        <v>21.25</v>
      </c>
      <c r="I50" s="4" t="s">
        <v>0</v>
      </c>
      <c r="J50" s="7">
        <v>78</v>
      </c>
      <c r="K50" s="4" t="s">
        <v>18</v>
      </c>
      <c r="L50" s="4" t="s">
        <v>155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45574.716666666667</v>
      </c>
      <c r="F51" s="4" t="s">
        <v>21</v>
      </c>
      <c r="G51" s="4"/>
      <c r="H51" s="6">
        <v>21.25</v>
      </c>
      <c r="I51" s="4" t="s">
        <v>0</v>
      </c>
      <c r="J51" s="7">
        <v>342</v>
      </c>
      <c r="K51" s="4" t="s">
        <v>18</v>
      </c>
      <c r="L51" s="4" t="s">
        <v>156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45575.404328703706</v>
      </c>
      <c r="F52" s="4" t="s">
        <v>21</v>
      </c>
      <c r="G52" s="4"/>
      <c r="H52" s="6">
        <v>21.2</v>
      </c>
      <c r="I52" s="4" t="s">
        <v>0</v>
      </c>
      <c r="J52" s="7">
        <v>4</v>
      </c>
      <c r="K52" s="4" t="s">
        <v>18</v>
      </c>
      <c r="L52" s="4" t="s">
        <v>157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45575.444895833331</v>
      </c>
      <c r="F53" s="4" t="s">
        <v>21</v>
      </c>
      <c r="G53" s="4"/>
      <c r="H53" s="6">
        <v>21.2</v>
      </c>
      <c r="I53" s="4" t="s">
        <v>0</v>
      </c>
      <c r="J53" s="7">
        <v>50</v>
      </c>
      <c r="K53" s="4" t="s">
        <v>18</v>
      </c>
      <c r="L53" s="4" t="s">
        <v>158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45575.459618055553</v>
      </c>
      <c r="F54" s="4" t="s">
        <v>21</v>
      </c>
      <c r="G54" s="4"/>
      <c r="H54" s="6">
        <v>21.2</v>
      </c>
      <c r="I54" s="4" t="s">
        <v>0</v>
      </c>
      <c r="J54" s="7">
        <v>232</v>
      </c>
      <c r="K54" s="4" t="s">
        <v>18</v>
      </c>
      <c r="L54" s="4" t="s">
        <v>159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45575.459618055553</v>
      </c>
      <c r="F55" s="4" t="s">
        <v>21</v>
      </c>
      <c r="G55" s="4"/>
      <c r="H55" s="6">
        <v>21.2</v>
      </c>
      <c r="I55" s="4" t="s">
        <v>0</v>
      </c>
      <c r="J55" s="7">
        <v>671</v>
      </c>
      <c r="K55" s="4" t="s">
        <v>18</v>
      </c>
      <c r="L55" s="4" t="s">
        <v>160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45575.568182870367</v>
      </c>
      <c r="F56" s="4" t="s">
        <v>21</v>
      </c>
      <c r="G56" s="4"/>
      <c r="H56" s="6">
        <v>21.25</v>
      </c>
      <c r="I56" s="4" t="s">
        <v>0</v>
      </c>
      <c r="J56" s="7">
        <v>155</v>
      </c>
      <c r="K56" s="4" t="s">
        <v>18</v>
      </c>
      <c r="L56" s="4" t="s">
        <v>161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45575.569444444445</v>
      </c>
      <c r="F57" s="4" t="s">
        <v>21</v>
      </c>
      <c r="G57" s="4"/>
      <c r="H57" s="6">
        <v>21.25</v>
      </c>
      <c r="I57" s="4" t="s">
        <v>0</v>
      </c>
      <c r="J57" s="7">
        <v>185</v>
      </c>
      <c r="K57" s="4" t="s">
        <v>18</v>
      </c>
      <c r="L57" s="4" t="s">
        <v>162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45575.569444444445</v>
      </c>
      <c r="F58" s="4" t="s">
        <v>21</v>
      </c>
      <c r="G58" s="4"/>
      <c r="H58" s="6">
        <v>21.25</v>
      </c>
      <c r="I58" s="4" t="s">
        <v>0</v>
      </c>
      <c r="J58" s="7">
        <v>44</v>
      </c>
      <c r="K58" s="4" t="s">
        <v>18</v>
      </c>
      <c r="L58" s="4" t="s">
        <v>163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45575.569444444445</v>
      </c>
      <c r="F59" s="4" t="s">
        <v>21</v>
      </c>
      <c r="G59" s="4"/>
      <c r="H59" s="6">
        <v>21.25</v>
      </c>
      <c r="I59" s="4" t="s">
        <v>0</v>
      </c>
      <c r="J59" s="7">
        <v>46</v>
      </c>
      <c r="K59" s="4" t="s">
        <v>18</v>
      </c>
      <c r="L59" s="4" t="s">
        <v>164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45575.569444444445</v>
      </c>
      <c r="F60" s="4" t="s">
        <v>21</v>
      </c>
      <c r="G60" s="4"/>
      <c r="H60" s="6">
        <v>21.25</v>
      </c>
      <c r="I60" s="4" t="s">
        <v>0</v>
      </c>
      <c r="J60" s="7">
        <v>74</v>
      </c>
      <c r="K60" s="4" t="s">
        <v>18</v>
      </c>
      <c r="L60" s="4" t="s">
        <v>165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45575.570798611108</v>
      </c>
      <c r="F61" s="4" t="s">
        <v>21</v>
      </c>
      <c r="G61" s="4"/>
      <c r="H61" s="6">
        <v>21.25</v>
      </c>
      <c r="I61" s="4" t="s">
        <v>0</v>
      </c>
      <c r="J61" s="7">
        <v>38</v>
      </c>
      <c r="K61" s="4" t="s">
        <v>18</v>
      </c>
      <c r="L61" s="4" t="s">
        <v>166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45575.570798611108</v>
      </c>
      <c r="F62" s="4" t="s">
        <v>21</v>
      </c>
      <c r="G62" s="4"/>
      <c r="H62" s="6">
        <v>21.25</v>
      </c>
      <c r="I62" s="4" t="s">
        <v>0</v>
      </c>
      <c r="J62" s="7">
        <v>110</v>
      </c>
      <c r="K62" s="4" t="s">
        <v>18</v>
      </c>
      <c r="L62" s="4" t="s">
        <v>167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45575.60497685185</v>
      </c>
      <c r="F63" s="4" t="s">
        <v>21</v>
      </c>
      <c r="G63" s="4"/>
      <c r="H63" s="6">
        <v>21.25</v>
      </c>
      <c r="I63" s="4" t="s">
        <v>0</v>
      </c>
      <c r="J63" s="7">
        <v>237</v>
      </c>
      <c r="K63" s="4" t="s">
        <v>18</v>
      </c>
      <c r="L63" s="4" t="s">
        <v>168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45575.698611111111</v>
      </c>
      <c r="F64" s="4" t="s">
        <v>21</v>
      </c>
      <c r="G64" s="4"/>
      <c r="H64" s="6">
        <v>21.3</v>
      </c>
      <c r="I64" s="4" t="s">
        <v>0</v>
      </c>
      <c r="J64" s="7">
        <v>413</v>
      </c>
      <c r="K64" s="4" t="s">
        <v>18</v>
      </c>
      <c r="L64" s="4" t="s">
        <v>169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45575.698622685188</v>
      </c>
      <c r="F65" s="4" t="s">
        <v>21</v>
      </c>
      <c r="G65" s="4"/>
      <c r="H65" s="6">
        <v>21.3</v>
      </c>
      <c r="I65" s="4" t="s">
        <v>0</v>
      </c>
      <c r="J65" s="7">
        <v>465</v>
      </c>
      <c r="K65" s="4" t="s">
        <v>18</v>
      </c>
      <c r="L65" s="4" t="s">
        <v>170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45575.712870370371</v>
      </c>
      <c r="F66" s="4" t="s">
        <v>21</v>
      </c>
      <c r="G66" s="4"/>
      <c r="H66" s="6">
        <v>21.2</v>
      </c>
      <c r="I66" s="4" t="s">
        <v>0</v>
      </c>
      <c r="J66" s="7">
        <v>74</v>
      </c>
      <c r="K66" s="4" t="s">
        <v>18</v>
      </c>
      <c r="L66" s="4" t="s">
        <v>171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45575.714826388888</v>
      </c>
      <c r="F67" s="4" t="s">
        <v>21</v>
      </c>
      <c r="G67" s="4"/>
      <c r="H67" s="6">
        <v>21.2</v>
      </c>
      <c r="I67" s="4" t="s">
        <v>0</v>
      </c>
      <c r="J67" s="7">
        <v>62</v>
      </c>
      <c r="K67" s="4" t="s">
        <v>18</v>
      </c>
      <c r="L67" s="4" t="s">
        <v>172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45575.722326388888</v>
      </c>
      <c r="F68" s="4" t="s">
        <v>21</v>
      </c>
      <c r="G68" s="4"/>
      <c r="H68" s="6">
        <v>21.2</v>
      </c>
      <c r="I68" s="4" t="s">
        <v>0</v>
      </c>
      <c r="J68" s="7">
        <v>85</v>
      </c>
      <c r="K68" s="4" t="s">
        <v>18</v>
      </c>
      <c r="L68" s="4" t="s">
        <v>173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45575.723854166667</v>
      </c>
      <c r="F69" s="4" t="s">
        <v>21</v>
      </c>
      <c r="G69" s="4"/>
      <c r="H69" s="6">
        <v>21.2</v>
      </c>
      <c r="I69" s="4" t="s">
        <v>0</v>
      </c>
      <c r="J69" s="7">
        <v>55</v>
      </c>
      <c r="K69" s="4" t="s">
        <v>18</v>
      </c>
      <c r="L69" s="4" t="s">
        <v>174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45576.565405092595</v>
      </c>
      <c r="F70" s="4" t="s">
        <v>21</v>
      </c>
      <c r="G70" s="4"/>
      <c r="H70" s="6">
        <v>21.25</v>
      </c>
      <c r="I70" s="4" t="s">
        <v>0</v>
      </c>
      <c r="J70" s="7">
        <v>1320</v>
      </c>
      <c r="K70" s="4" t="s">
        <v>18</v>
      </c>
      <c r="L70" s="4" t="s">
        <v>175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45576.586493055554</v>
      </c>
      <c r="F71" s="4" t="s">
        <v>21</v>
      </c>
      <c r="G71" s="4"/>
      <c r="H71" s="6">
        <v>21.35</v>
      </c>
      <c r="I71" s="4" t="s">
        <v>0</v>
      </c>
      <c r="J71" s="7">
        <v>357</v>
      </c>
      <c r="K71" s="4" t="s">
        <v>18</v>
      </c>
      <c r="L71" s="4" t="s">
        <v>176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45576.720509259256</v>
      </c>
      <c r="F72" s="4" t="s">
        <v>21</v>
      </c>
      <c r="G72" s="4"/>
      <c r="H72" s="6">
        <v>21.7</v>
      </c>
      <c r="I72" s="4" t="s">
        <v>0</v>
      </c>
      <c r="J72" s="7">
        <v>223</v>
      </c>
      <c r="K72" s="4" t="s">
        <v>18</v>
      </c>
      <c r="L72" s="4" t="s">
        <v>177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45576.720509259256</v>
      </c>
      <c r="F73" s="4" t="s">
        <v>21</v>
      </c>
      <c r="G73" s="4"/>
      <c r="H73" s="6">
        <v>21.7</v>
      </c>
      <c r="I73" s="4" t="s">
        <v>0</v>
      </c>
      <c r="J73" s="7">
        <v>277</v>
      </c>
      <c r="K73" s="4" t="s">
        <v>18</v>
      </c>
      <c r="L73" s="4" t="s">
        <v>178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45576.720659722225</v>
      </c>
      <c r="F74" s="4" t="s">
        <v>21</v>
      </c>
      <c r="G74" s="4"/>
      <c r="H74" s="6">
        <v>21.75</v>
      </c>
      <c r="I74" s="4" t="s">
        <v>0</v>
      </c>
      <c r="J74" s="7">
        <v>219</v>
      </c>
      <c r="K74" s="4" t="s">
        <v>18</v>
      </c>
      <c r="L74" s="4" t="s">
        <v>179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45576.720659722225</v>
      </c>
      <c r="F75" s="4" t="s">
        <v>21</v>
      </c>
      <c r="G75" s="4"/>
      <c r="H75" s="6">
        <v>21.75</v>
      </c>
      <c r="I75" s="4" t="s">
        <v>0</v>
      </c>
      <c r="J75" s="7">
        <v>325</v>
      </c>
      <c r="K75" s="4" t="s">
        <v>18</v>
      </c>
      <c r="L75" s="4" t="s">
        <v>180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45576.720671296294</v>
      </c>
      <c r="F76" s="4" t="s">
        <v>21</v>
      </c>
      <c r="G76" s="4"/>
      <c r="H76" s="6">
        <v>21.75</v>
      </c>
      <c r="I76" s="4" t="s">
        <v>0</v>
      </c>
      <c r="J76" s="7">
        <v>279</v>
      </c>
      <c r="K76" s="4" t="s">
        <v>18</v>
      </c>
      <c r="L76" s="4" t="s">
        <v>181</v>
      </c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6"/>
  <sheetViews>
    <sheetView topLeftCell="A25" zoomScale="112" zoomScaleNormal="112" workbookViewId="0">
      <selection activeCell="G51" sqref="G51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118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119</v>
      </c>
      <c r="L51" s="50"/>
    </row>
    <row r="52" spans="4:12" x14ac:dyDescent="0.2">
      <c r="E52" s="33"/>
      <c r="F52" s="32"/>
      <c r="G52" s="35"/>
      <c r="H52" s="33"/>
      <c r="I52" s="24"/>
    </row>
    <row r="53" spans="4:12" x14ac:dyDescent="0.2">
      <c r="D53" s="37" t="s">
        <v>39</v>
      </c>
      <c r="E53" s="38">
        <f>SUM(E9:E52)</f>
        <v>584343</v>
      </c>
      <c r="F53" s="39">
        <f>SUM(F9:F52)</f>
        <v>7.6171644324720886E-3</v>
      </c>
      <c r="G53" s="40">
        <f>H53/E53</f>
        <v>20.981127129100546</v>
      </c>
      <c r="H53" s="38">
        <f>SUM(H9:H52)</f>
        <v>12260174.77</v>
      </c>
      <c r="I53" s="37"/>
    </row>
    <row r="54" spans="4:12" x14ac:dyDescent="0.2">
      <c r="E54" s="33"/>
      <c r="F54" s="31"/>
      <c r="G54" s="36"/>
      <c r="H54" s="33"/>
    </row>
    <row r="55" spans="4:12" x14ac:dyDescent="0.2">
      <c r="E55" s="33"/>
      <c r="F55" s="31"/>
      <c r="G55" s="36"/>
      <c r="H55" s="33"/>
    </row>
    <row r="56" spans="4:12" x14ac:dyDescent="0.2">
      <c r="E56" s="33"/>
      <c r="F56" s="31"/>
      <c r="G56" s="31"/>
      <c r="H56" s="33"/>
    </row>
    <row r="57" spans="4:12" x14ac:dyDescent="0.2">
      <c r="E57" s="33"/>
      <c r="F57" s="31"/>
      <c r="G57" s="31"/>
      <c r="H57" s="33"/>
    </row>
    <row r="58" spans="4:12" x14ac:dyDescent="0.2">
      <c r="E58" s="33"/>
      <c r="F58" s="31"/>
      <c r="G58" s="31"/>
    </row>
    <row r="59" spans="4:12" x14ac:dyDescent="0.2">
      <c r="E59" s="33"/>
      <c r="F59" s="31"/>
      <c r="G59" s="31"/>
    </row>
    <row r="60" spans="4:12" x14ac:dyDescent="0.2">
      <c r="E60" s="33"/>
      <c r="F60" s="31"/>
      <c r="G60" s="31"/>
    </row>
    <row r="61" spans="4:12" x14ac:dyDescent="0.2">
      <c r="E61" s="33"/>
      <c r="F61" s="31"/>
      <c r="G61" s="31"/>
    </row>
    <row r="62" spans="4:12" x14ac:dyDescent="0.2">
      <c r="E62" s="34"/>
      <c r="F62" s="31"/>
      <c r="G62" s="31"/>
    </row>
    <row r="63" spans="4:12" x14ac:dyDescent="0.2">
      <c r="E63" s="34"/>
      <c r="F63" s="31"/>
      <c r="G63" s="31"/>
    </row>
    <row r="64" spans="4:12" x14ac:dyDescent="0.2">
      <c r="F64" s="31"/>
      <c r="G64" s="31"/>
    </row>
    <row r="65" spans="6:7" x14ac:dyDescent="0.2">
      <c r="F65" s="31"/>
      <c r="G65" s="31"/>
    </row>
    <row r="66" spans="6:7" x14ac:dyDescent="0.2">
      <c r="F66" s="31"/>
      <c r="G66" s="31"/>
    </row>
    <row r="67" spans="6:7" x14ac:dyDescent="0.2">
      <c r="F67" s="31"/>
      <c r="G67" s="31"/>
    </row>
    <row r="68" spans="6:7" x14ac:dyDescent="0.2">
      <c r="F68" s="31"/>
      <c r="G68" s="31"/>
    </row>
    <row r="69" spans="6:7" x14ac:dyDescent="0.2">
      <c r="F69" s="31"/>
      <c r="G69" s="31"/>
    </row>
    <row r="70" spans="6:7" x14ac:dyDescent="0.2">
      <c r="F70" s="31"/>
      <c r="G70" s="31"/>
    </row>
    <row r="71" spans="6:7" x14ac:dyDescent="0.2">
      <c r="F71" s="31"/>
      <c r="G71" s="31"/>
    </row>
    <row r="72" spans="6:7" x14ac:dyDescent="0.2">
      <c r="F72" s="31"/>
      <c r="G72" s="31"/>
    </row>
    <row r="73" spans="6:7" x14ac:dyDescent="0.2">
      <c r="F73" s="31"/>
      <c r="G73" s="31"/>
    </row>
    <row r="74" spans="6:7" x14ac:dyDescent="0.2">
      <c r="F74" s="31"/>
      <c r="G74" s="31"/>
    </row>
    <row r="75" spans="6:7" x14ac:dyDescent="0.2">
      <c r="F75" s="31"/>
      <c r="G75" s="31"/>
    </row>
    <row r="76" spans="6:7" x14ac:dyDescent="0.2">
      <c r="F76" s="31"/>
      <c r="G76" s="31"/>
    </row>
    <row r="77" spans="6:7" x14ac:dyDescent="0.2">
      <c r="F77" s="31"/>
      <c r="G77" s="31"/>
    </row>
    <row r="78" spans="6:7" x14ac:dyDescent="0.2">
      <c r="F78" s="31"/>
      <c r="G78" s="31"/>
    </row>
    <row r="79" spans="6:7" x14ac:dyDescent="0.2">
      <c r="F79" s="31"/>
      <c r="G79" s="31"/>
    </row>
    <row r="80" spans="6:7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G383" s="31"/>
    </row>
    <row r="384" spans="6:7" x14ac:dyDescent="0.2">
      <c r="G384" s="31"/>
    </row>
    <row r="385" spans="7:7" x14ac:dyDescent="0.2">
      <c r="G385" s="31"/>
    </row>
    <row r="386" spans="7:7" x14ac:dyDescent="0.2">
      <c r="G386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AURENGE Loïc</cp:lastModifiedBy>
  <dcterms:created xsi:type="dcterms:W3CDTF">2017-06-12T22:45:47Z</dcterms:created>
  <dcterms:modified xsi:type="dcterms:W3CDTF">2024-10-11T15:44:09Z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