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8_{B46FD0C9-8560-4D9E-A808-7DBE2E10A370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I10" i="3"/>
  <c r="E10" i="3"/>
  <c r="F10" i="3" s="1"/>
  <c r="H27" i="4"/>
  <c r="H26" i="4"/>
  <c r="E30" i="4"/>
  <c r="H25" i="4"/>
  <c r="H9" i="3" l="1"/>
  <c r="H24" i="4"/>
  <c r="H23" i="4"/>
  <c r="H22" i="4"/>
  <c r="H21" i="4"/>
  <c r="H20" i="4" l="1"/>
  <c r="H19" i="4"/>
  <c r="F30" i="4"/>
  <c r="H18" i="4"/>
  <c r="H17" i="4"/>
  <c r="H16" i="4" l="1"/>
  <c r="H15" i="4" l="1"/>
  <c r="H14" i="4"/>
  <c r="H7" i="3"/>
  <c r="H8" i="3"/>
  <c r="H6" i="3"/>
  <c r="H10" i="3" s="1"/>
  <c r="H13" i="4" l="1"/>
  <c r="C7" i="3" l="1"/>
  <c r="H12" i="4" l="1"/>
  <c r="H10" i="4"/>
  <c r="H9" i="4"/>
  <c r="H30" i="4" s="1"/>
  <c r="G30" i="4" s="1"/>
  <c r="G7" i="3" l="1"/>
  <c r="G6" i="3"/>
</calcChain>
</file>

<file path=xl/sharedStrings.xml><?xml version="1.0" encoding="utf-8"?>
<sst xmlns="http://schemas.openxmlformats.org/spreadsheetml/2006/main" count="534" uniqueCount="130">
  <si>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</si>
  <si>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</si>
  <si>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</si>
  <si>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</si>
  <si>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</si>
  <si>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</si>
  <si>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</si>
  <si>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</si>
  <si>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</si>
  <si>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</si>
  <si>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</si>
  <si>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</si>
  <si>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</si>
  <si>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</si>
  <si>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</si>
  <si>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</si>
  <si>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</si>
  <si>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</si>
  <si>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</si>
  <si>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</si>
  <si>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</si>
  <si>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</si>
  <si>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</si>
  <si>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</si>
  <si>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</si>
  <si>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</si>
  <si>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</si>
  <si>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</si>
  <si>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</si>
  <si>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</si>
  <si>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</si>
  <si>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</si>
  <si>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</si>
  <si>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</si>
  <si>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</si>
  <si>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</si>
  <si>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</si>
  <si>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</si>
  <si>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</si>
  <si>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</si>
  <si>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</si>
  <si>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</si>
  <si>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</si>
  <si>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</si>
  <si>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</si>
  <si>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</si>
  <si>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</si>
  <si>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</si>
  <si>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</si>
  <si>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</si>
  <si>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</si>
  <si>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</si>
  <si>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</si>
  <si>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</si>
  <si>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</si>
  <si>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</si>
  <si>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</si>
  <si>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</si>
  <si>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</si>
  <si>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</si>
  <si>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</si>
  <si>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</si>
  <si>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</si>
  <si>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</si>
  <si>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</si>
  <si>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</si>
  <si>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</si>
  <si>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</si>
  <si>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</si>
  <si>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</si>
  <si>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</si>
  <si>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OD_7wluz7o-00</t>
  </si>
  <si>
    <t>OD_7wlznuV-00</t>
  </si>
  <si>
    <t>OD_7wm6knm-00</t>
  </si>
  <si>
    <t>OD_7wmDX0a-00</t>
  </si>
  <si>
    <t>OD_7wmWrCS-00</t>
  </si>
  <si>
    <t>OD_7wmbqUI-00</t>
  </si>
  <si>
    <t>OD_7wmjwax-00</t>
  </si>
  <si>
    <t>OD_7wmqd0Q-00</t>
  </si>
  <si>
    <t>OD_7wn2R3Y-00</t>
  </si>
  <si>
    <t>OD_7wn8ozz-00</t>
  </si>
  <si>
    <t>OD_7wnGAm2-00</t>
  </si>
  <si>
    <t>OD_7wnLzKq-00</t>
  </si>
  <si>
    <t>OD_7wnS2zA-00</t>
  </si>
  <si>
    <t>OD_7wneEBl-00</t>
  </si>
  <si>
    <t>OD_7wnfksj-00</t>
  </si>
  <si>
    <t>OD_7wnkOpt-01</t>
  </si>
  <si>
    <t>OD_7wrnXFJ-00</t>
  </si>
  <si>
    <t>OD_7wrwMKi-00</t>
  </si>
  <si>
    <t>OD_7ws59Oe-00</t>
  </si>
  <si>
    <t>OD_7ws9Tab-00</t>
  </si>
  <si>
    <t>OD_7wsHr3h-00</t>
  </si>
  <si>
    <t>OD_7wsNNvn-00</t>
  </si>
  <si>
    <t>OD_7wsSsyv-00</t>
  </si>
  <si>
    <t>OD_7wsYjMf-00</t>
  </si>
  <si>
    <t>OD_7wsf8bh-00</t>
  </si>
  <si>
    <t>OD_7wslJ1O-00</t>
  </si>
  <si>
    <t>OD_7wsr9vS-00</t>
  </si>
  <si>
    <t>OD_7wt0PDv-00</t>
  </si>
  <si>
    <t>OD_7wt5npj-00</t>
  </si>
  <si>
    <t>OD_7wtE0wD-00</t>
  </si>
  <si>
    <t>OD_7wtJR2u-00</t>
  </si>
  <si>
    <t>OD_7wtOaFF-00</t>
  </si>
  <si>
    <t>OD_7wtYSED-00</t>
  </si>
  <si>
    <t>OD_7wxrPde-00</t>
  </si>
  <si>
    <t>OD_7wxvyg0-00</t>
  </si>
  <si>
    <t>OD_7wywSVc-00</t>
  </si>
  <si>
    <t>OD_7wyzeDc-00</t>
  </si>
  <si>
    <t>OD_7wzCZT0-00</t>
  </si>
  <si>
    <t>OD_7wzGjxp-00</t>
  </si>
  <si>
    <t>OD_7wzVeY2-00</t>
  </si>
  <si>
    <t>OD_7wzVeY2-02</t>
  </si>
  <si>
    <t>Purchases of its own shares between 29/04/24 and 03/05/24</t>
  </si>
  <si>
    <t>29.04-03.05.2024</t>
  </si>
  <si>
    <t>Woche 18</t>
  </si>
  <si>
    <t>OD_7xogyMC-00</t>
  </si>
  <si>
    <t>OD_7xohzZX-00</t>
  </si>
  <si>
    <t>OD_7xoq4sH-00</t>
  </si>
  <si>
    <t>OD_7xp2CAs-00</t>
  </si>
  <si>
    <t>OD_7xp6Eh8-00</t>
  </si>
  <si>
    <t>OD_7xpSFUm-00</t>
  </si>
  <si>
    <t>OD_7xpTvk2-00</t>
  </si>
  <si>
    <t>OD_7xpYOwU-00</t>
  </si>
  <si>
    <t>OD_7xpYOwU-02</t>
  </si>
  <si>
    <t>OD_7xpYOwV-00</t>
  </si>
  <si>
    <t>OD_7xpmbx1-00</t>
  </si>
  <si>
    <t>OD_7xpmbx2-01</t>
  </si>
  <si>
    <t>OD_7xq3AZ0-00</t>
  </si>
  <si>
    <t>OD_7xqBTeY-00</t>
  </si>
  <si>
    <t>OD_7xqBjda-00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</si>
</sst>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workbookViewId="0">
      <selection activeCell="L9" sqref="L9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112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45411</v>
      </c>
      <c r="D6" s="9" t="s">
        <v>21</v>
      </c>
      <c r="E6" s="12">
        <v>2500</v>
      </c>
      <c r="F6" s="13">
        <v>18.977104000000001</v>
      </c>
      <c r="G6" s="14">
        <f>SUM(E6*F6)</f>
        <v>47442.76</v>
      </c>
      <c r="H6" s="45">
        <f>ROUND(E6*F6,2)</f>
        <v>47442.76</v>
      </c>
      <c r="I6" s="31">
        <v>3.2694988102882341E-5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45412</v>
      </c>
      <c r="D7" s="9" t="s">
        <v>21</v>
      </c>
      <c r="E7" s="12">
        <v>2534</v>
      </c>
      <c r="F7" s="13">
        <v>18.878900000000002</v>
      </c>
      <c r="G7" s="14">
        <f>SUM(E7*F7)</f>
        <v>47839.132600000004</v>
      </c>
      <c r="H7" s="45">
        <f t="shared" ref="H7:H8" si="0">ROUND(E7*F7,2)</f>
        <v>47839.13</v>
      </c>
      <c r="I7" s="31">
        <v>3.313963994108154E-5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v>45414</v>
      </c>
      <c r="D8" s="9" t="s">
        <v>21</v>
      </c>
      <c r="E8" s="12">
        <v>2694</v>
      </c>
      <c r="F8" s="13">
        <v>18.943429999999999</v>
      </c>
      <c r="G8" s="14"/>
      <c r="H8" s="45">
        <f t="shared" si="0"/>
        <v>51033.599999999999</v>
      </c>
      <c r="I8" s="31">
        <v>3.5232119179666011E-5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v>45415</v>
      </c>
      <c r="D9" s="9" t="s">
        <v>21</v>
      </c>
      <c r="E9" s="12">
        <v>2723</v>
      </c>
      <c r="F9" s="13">
        <v>18.888100999999999</v>
      </c>
      <c r="G9" s="14"/>
      <c r="H9" s="45">
        <f t="shared" ref="H9" si="1">ROUND(E9*F9,2)</f>
        <v>51432.3</v>
      </c>
      <c r="I9" s="31">
        <v>3.5611381041659443E-5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15"/>
      <c r="B10" s="16"/>
      <c r="C10" s="17"/>
      <c r="D10" s="46" t="s">
        <v>23</v>
      </c>
      <c r="E10" s="47">
        <f>SUM(E6:E9)</f>
        <v>10451</v>
      </c>
      <c r="F10" s="48">
        <f>SUMPRODUCT(E6:E9,F6:F9)/E10</f>
        <v>18.921423025834848</v>
      </c>
      <c r="G10" s="20"/>
      <c r="H10" s="49">
        <f>SUM(H6:H9)</f>
        <v>197747.78999999998</v>
      </c>
      <c r="I10" s="50">
        <f>SUM(I6:I9)</f>
        <v>1.3667812826528934E-4</v>
      </c>
      <c r="J10" s="15"/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15"/>
      <c r="E11" s="18"/>
      <c r="F11" s="19"/>
      <c r="G11" s="20"/>
      <c r="H11" s="20"/>
      <c r="I11" s="15"/>
      <c r="J11" s="27"/>
      <c r="K11" s="27"/>
      <c r="L11" s="27"/>
      <c r="M11" s="27"/>
    </row>
    <row r="12" spans="1:13" s="3" customFormat="1" ht="19.149999999999999" customHeight="1" x14ac:dyDescent="0.2">
      <c r="A12" s="1"/>
      <c r="C12" s="1"/>
      <c r="D12" s="1"/>
      <c r="E12" s="1"/>
      <c r="I12" s="2"/>
      <c r="J12" s="1"/>
      <c r="K12" s="27"/>
      <c r="L12" s="27"/>
      <c r="M12" s="27"/>
    </row>
    <row r="13" spans="1:13" s="3" customFormat="1" ht="43.15" customHeight="1" x14ac:dyDescent="0.2">
      <c r="A13" s="21" t="s">
        <v>8</v>
      </c>
      <c r="B13" s="22" t="s">
        <v>19</v>
      </c>
      <c r="C13" s="22" t="s">
        <v>9</v>
      </c>
      <c r="D13" s="22" t="s">
        <v>10</v>
      </c>
      <c r="E13" s="22" t="s">
        <v>11</v>
      </c>
      <c r="F13" s="22" t="s">
        <v>5</v>
      </c>
      <c r="G13" s="22"/>
      <c r="H13" s="22" t="s">
        <v>12</v>
      </c>
      <c r="I13" s="22" t="s">
        <v>13</v>
      </c>
      <c r="J13" s="22" t="s">
        <v>14</v>
      </c>
      <c r="K13" s="22" t="s">
        <v>15</v>
      </c>
      <c r="L13" s="23" t="s">
        <v>16</v>
      </c>
    </row>
    <row r="14" spans="1:13" s="3" customFormat="1" ht="11.25" x14ac:dyDescent="0.2">
      <c r="A14" s="7" t="s">
        <v>22</v>
      </c>
      <c r="B14" s="7" t="s">
        <v>20</v>
      </c>
      <c r="C14" s="4" t="s">
        <v>1</v>
      </c>
      <c r="D14" s="4" t="s">
        <v>2</v>
      </c>
      <c r="E14" s="5">
        <v>45411.392048611109</v>
      </c>
      <c r="F14" s="4" t="s">
        <v>21</v>
      </c>
      <c r="G14" s="4"/>
      <c r="H14" s="6">
        <v>19.02</v>
      </c>
      <c r="I14" s="4" t="s">
        <v>0</v>
      </c>
      <c r="J14" s="7">
        <v>156</v>
      </c>
      <c r="K14" s="4" t="s">
        <v>18</v>
      </c>
      <c r="L14" s="4" t="s">
        <v>71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45411.414756944447</v>
      </c>
      <c r="F15" s="4" t="s">
        <v>21</v>
      </c>
      <c r="G15" s="4"/>
      <c r="H15" s="6">
        <v>19</v>
      </c>
      <c r="I15" s="4" t="s">
        <v>0</v>
      </c>
      <c r="J15" s="7">
        <v>144</v>
      </c>
      <c r="K15" s="4" t="s">
        <v>18</v>
      </c>
      <c r="L15" s="4" t="s">
        <v>72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45411.414756944447</v>
      </c>
      <c r="F16" s="4" t="s">
        <v>21</v>
      </c>
      <c r="G16" s="4"/>
      <c r="H16" s="6">
        <v>19</v>
      </c>
      <c r="I16" s="4" t="s">
        <v>0</v>
      </c>
      <c r="J16" s="7">
        <v>176</v>
      </c>
      <c r="K16" s="4" t="s">
        <v>18</v>
      </c>
      <c r="L16" s="4" t="s">
        <v>73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45411.414756944447</v>
      </c>
      <c r="F17" s="4" t="s">
        <v>21</v>
      </c>
      <c r="G17" s="4"/>
      <c r="H17" s="6">
        <v>19</v>
      </c>
      <c r="I17" s="4" t="s">
        <v>0</v>
      </c>
      <c r="J17" s="7">
        <v>159</v>
      </c>
      <c r="K17" s="4" t="s">
        <v>18</v>
      </c>
      <c r="L17" s="4" t="s">
        <v>74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45411.458379629628</v>
      </c>
      <c r="F18" s="4" t="s">
        <v>21</v>
      </c>
      <c r="G18" s="4"/>
      <c r="H18" s="6">
        <v>19</v>
      </c>
      <c r="I18" s="4" t="s">
        <v>0</v>
      </c>
      <c r="J18" s="7">
        <v>441</v>
      </c>
      <c r="K18" s="4" t="s">
        <v>18</v>
      </c>
      <c r="L18" s="4" t="s">
        <v>75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45411.502743055556</v>
      </c>
      <c r="F19" s="4" t="s">
        <v>21</v>
      </c>
      <c r="G19" s="4"/>
      <c r="H19" s="6">
        <v>18.98</v>
      </c>
      <c r="I19" s="4" t="s">
        <v>0</v>
      </c>
      <c r="J19" s="7">
        <v>141</v>
      </c>
      <c r="K19" s="4" t="s">
        <v>18</v>
      </c>
      <c r="L19" s="4" t="s">
        <v>76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45411.58699074074</v>
      </c>
      <c r="F20" s="4" t="s">
        <v>21</v>
      </c>
      <c r="G20" s="4"/>
      <c r="H20" s="6">
        <v>18.98</v>
      </c>
      <c r="I20" s="4" t="s">
        <v>0</v>
      </c>
      <c r="J20" s="7">
        <v>177</v>
      </c>
      <c r="K20" s="4" t="s">
        <v>18</v>
      </c>
      <c r="L20" s="4" t="s">
        <v>77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45411.613159722219</v>
      </c>
      <c r="F21" s="4" t="s">
        <v>21</v>
      </c>
      <c r="G21" s="4"/>
      <c r="H21" s="6">
        <v>19</v>
      </c>
      <c r="I21" s="4" t="s">
        <v>0</v>
      </c>
      <c r="J21" s="7">
        <v>162</v>
      </c>
      <c r="K21" s="4" t="s">
        <v>18</v>
      </c>
      <c r="L21" s="4" t="s">
        <v>78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45411.657951388886</v>
      </c>
      <c r="F22" s="4" t="s">
        <v>21</v>
      </c>
      <c r="G22" s="4"/>
      <c r="H22" s="6">
        <v>19.02</v>
      </c>
      <c r="I22" s="4" t="s">
        <v>0</v>
      </c>
      <c r="J22" s="7">
        <v>287</v>
      </c>
      <c r="K22" s="4" t="s">
        <v>18</v>
      </c>
      <c r="L22" s="4" t="s">
        <v>79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45411.687118055554</v>
      </c>
      <c r="F23" s="4" t="s">
        <v>21</v>
      </c>
      <c r="G23" s="4"/>
      <c r="H23" s="6">
        <v>19.02</v>
      </c>
      <c r="I23" s="4" t="s">
        <v>0</v>
      </c>
      <c r="J23" s="7">
        <v>155</v>
      </c>
      <c r="K23" s="4" t="s">
        <v>18</v>
      </c>
      <c r="L23" s="4" t="s">
        <v>80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45412.395405092589</v>
      </c>
      <c r="F24" s="4" t="s">
        <v>21</v>
      </c>
      <c r="G24" s="4"/>
      <c r="H24" s="6">
        <v>19</v>
      </c>
      <c r="I24" s="4" t="s">
        <v>0</v>
      </c>
      <c r="J24" s="7">
        <v>178</v>
      </c>
      <c r="K24" s="4" t="s">
        <v>18</v>
      </c>
      <c r="L24" s="4" t="s">
        <v>81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45412.416365740741</v>
      </c>
      <c r="F25" s="4" t="s">
        <v>21</v>
      </c>
      <c r="G25" s="4"/>
      <c r="H25" s="6">
        <v>19</v>
      </c>
      <c r="I25" s="4" t="s">
        <v>0</v>
      </c>
      <c r="J25" s="7">
        <v>142</v>
      </c>
      <c r="K25" s="4" t="s">
        <v>18</v>
      </c>
      <c r="L25" s="4" t="s">
        <v>82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45412.421284722222</v>
      </c>
      <c r="F26" s="4" t="s">
        <v>21</v>
      </c>
      <c r="G26" s="4"/>
      <c r="H26" s="6">
        <v>19</v>
      </c>
      <c r="I26" s="4" t="s">
        <v>0</v>
      </c>
      <c r="J26" s="7">
        <v>147</v>
      </c>
      <c r="K26" s="4" t="s">
        <v>18</v>
      </c>
      <c r="L26" s="4" t="s">
        <v>83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45412.465775462966</v>
      </c>
      <c r="F27" s="4" t="s">
        <v>21</v>
      </c>
      <c r="G27" s="4"/>
      <c r="H27" s="6">
        <v>19.02</v>
      </c>
      <c r="I27" s="4" t="s">
        <v>0</v>
      </c>
      <c r="J27" s="7">
        <v>181</v>
      </c>
      <c r="K27" s="4" t="s">
        <v>18</v>
      </c>
      <c r="L27" s="4" t="s">
        <v>84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45412.546087962961</v>
      </c>
      <c r="F28" s="4" t="s">
        <v>21</v>
      </c>
      <c r="G28" s="4"/>
      <c r="H28" s="6">
        <v>19.02</v>
      </c>
      <c r="I28" s="4" t="s">
        <v>0</v>
      </c>
      <c r="J28" s="7">
        <v>126</v>
      </c>
      <c r="K28" s="4" t="s">
        <v>18</v>
      </c>
      <c r="L28" s="4" t="s">
        <v>85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45412.567384259259</v>
      </c>
      <c r="F29" s="4" t="s">
        <v>21</v>
      </c>
      <c r="G29" s="4"/>
      <c r="H29" s="6">
        <v>19.02</v>
      </c>
      <c r="I29" s="4" t="s">
        <v>0</v>
      </c>
      <c r="J29" s="7">
        <v>163</v>
      </c>
      <c r="K29" s="4" t="s">
        <v>18</v>
      </c>
      <c r="L29" s="4" t="s">
        <v>86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45412.567384259259</v>
      </c>
      <c r="F30" s="4" t="s">
        <v>21</v>
      </c>
      <c r="G30" s="4"/>
      <c r="H30" s="6">
        <v>19</v>
      </c>
      <c r="I30" s="4" t="s">
        <v>0</v>
      </c>
      <c r="J30" s="7">
        <v>24</v>
      </c>
      <c r="K30" s="4" t="s">
        <v>18</v>
      </c>
      <c r="L30" s="4" t="s">
        <v>87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45412.57372685185</v>
      </c>
      <c r="F31" s="4" t="s">
        <v>21</v>
      </c>
      <c r="G31" s="4"/>
      <c r="H31" s="6">
        <v>19.02</v>
      </c>
      <c r="I31" s="4" t="s">
        <v>0</v>
      </c>
      <c r="J31" s="7">
        <v>408</v>
      </c>
      <c r="K31" s="4" t="s">
        <v>18</v>
      </c>
      <c r="L31" s="4" t="s">
        <v>88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45412.612592592595</v>
      </c>
      <c r="F32" s="4" t="s">
        <v>21</v>
      </c>
      <c r="G32" s="4"/>
      <c r="H32" s="6">
        <v>19.02</v>
      </c>
      <c r="I32" s="4" t="s">
        <v>0</v>
      </c>
      <c r="J32" s="7">
        <v>181</v>
      </c>
      <c r="K32" s="4" t="s">
        <v>18</v>
      </c>
      <c r="L32" s="4" t="s">
        <v>89</v>
      </c>
    </row>
    <row r="33" spans="1:12" x14ac:dyDescent="0.2">
      <c r="A33" s="7" t="s">
        <v>22</v>
      </c>
      <c r="B33" s="7" t="s">
        <v>20</v>
      </c>
      <c r="C33" s="4" t="s">
        <v>1</v>
      </c>
      <c r="D33" s="4" t="s">
        <v>2</v>
      </c>
      <c r="E33" s="8">
        <v>45412.612592592595</v>
      </c>
      <c r="F33" s="4" t="s">
        <v>21</v>
      </c>
      <c r="G33" s="4"/>
      <c r="H33" s="6">
        <v>19</v>
      </c>
      <c r="I33" s="4" t="s">
        <v>0</v>
      </c>
      <c r="J33" s="7">
        <v>166</v>
      </c>
      <c r="K33" s="4" t="s">
        <v>18</v>
      </c>
      <c r="L33" s="4" t="s">
        <v>90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45412.626458333332</v>
      </c>
      <c r="F34" s="4" t="s">
        <v>21</v>
      </c>
      <c r="G34" s="4"/>
      <c r="H34" s="6">
        <v>19.04</v>
      </c>
      <c r="I34" s="4" t="s">
        <v>0</v>
      </c>
      <c r="J34" s="7">
        <v>192</v>
      </c>
      <c r="K34" s="4" t="s">
        <v>18</v>
      </c>
      <c r="L34" s="4" t="s">
        <v>91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45412.644548611112</v>
      </c>
      <c r="F35" s="4" t="s">
        <v>21</v>
      </c>
      <c r="G35" s="4"/>
      <c r="H35" s="6">
        <v>19.04</v>
      </c>
      <c r="I35" s="4" t="s">
        <v>0</v>
      </c>
      <c r="J35" s="7">
        <v>139</v>
      </c>
      <c r="K35" s="4" t="s">
        <v>18</v>
      </c>
      <c r="L35" s="4" t="s">
        <v>92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45412.651493055557</v>
      </c>
      <c r="F36" s="4" t="s">
        <v>21</v>
      </c>
      <c r="G36" s="4"/>
      <c r="H36" s="6">
        <v>19.04</v>
      </c>
      <c r="I36" s="4" t="s">
        <v>0</v>
      </c>
      <c r="J36" s="7">
        <v>138</v>
      </c>
      <c r="K36" s="4" t="s">
        <v>18</v>
      </c>
      <c r="L36" s="4" t="s">
        <v>93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45412.672453703701</v>
      </c>
      <c r="F37" s="4" t="s">
        <v>21</v>
      </c>
      <c r="G37" s="4"/>
      <c r="H37" s="6">
        <v>19.04</v>
      </c>
      <c r="I37" s="4" t="s">
        <v>0</v>
      </c>
      <c r="J37" s="7">
        <v>146</v>
      </c>
      <c r="K37" s="4" t="s">
        <v>18</v>
      </c>
      <c r="L37" s="4" t="s">
        <v>94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45412.704652777778</v>
      </c>
      <c r="F38" s="4" t="s">
        <v>21</v>
      </c>
      <c r="G38" s="4"/>
      <c r="H38" s="6">
        <v>19.04</v>
      </c>
      <c r="I38" s="4" t="s">
        <v>0</v>
      </c>
      <c r="J38" s="7">
        <v>161</v>
      </c>
      <c r="K38" s="4" t="s">
        <v>18</v>
      </c>
      <c r="L38" s="4" t="s">
        <v>95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45412.709513888891</v>
      </c>
      <c r="F39" s="4" t="s">
        <v>21</v>
      </c>
      <c r="G39" s="4"/>
      <c r="H39" s="6">
        <v>19.04</v>
      </c>
      <c r="I39" s="4" t="s">
        <v>0</v>
      </c>
      <c r="J39" s="7">
        <v>154</v>
      </c>
      <c r="K39" s="4" t="s">
        <v>18</v>
      </c>
      <c r="L39" s="4" t="s">
        <v>96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45412.713969907411</v>
      </c>
      <c r="F40" s="4" t="s">
        <v>21</v>
      </c>
      <c r="G40" s="4"/>
      <c r="H40" s="6">
        <v>19.04</v>
      </c>
      <c r="I40" s="4" t="s">
        <v>0</v>
      </c>
      <c r="J40" s="7">
        <v>147</v>
      </c>
      <c r="K40" s="4" t="s">
        <v>18</v>
      </c>
      <c r="L40" s="4" t="s">
        <v>97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45414.427118055559</v>
      </c>
      <c r="F41" s="4" t="s">
        <v>21</v>
      </c>
      <c r="G41" s="4"/>
      <c r="H41" s="6">
        <v>19</v>
      </c>
      <c r="I41" s="4" t="s">
        <v>0</v>
      </c>
      <c r="J41" s="7">
        <v>224</v>
      </c>
      <c r="K41" s="4" t="s">
        <v>18</v>
      </c>
      <c r="L41" s="4" t="s">
        <v>98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45414.427118055559</v>
      </c>
      <c r="F42" s="4" t="s">
        <v>21</v>
      </c>
      <c r="G42" s="4"/>
      <c r="H42" s="6">
        <v>19</v>
      </c>
      <c r="I42" s="4" t="s">
        <v>0</v>
      </c>
      <c r="J42" s="7">
        <v>143</v>
      </c>
      <c r="K42" s="4" t="s">
        <v>18</v>
      </c>
      <c r="L42" s="4" t="s">
        <v>99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45414.427118055559</v>
      </c>
      <c r="F43" s="4" t="s">
        <v>21</v>
      </c>
      <c r="G43" s="4"/>
      <c r="H43" s="6">
        <v>19.04</v>
      </c>
      <c r="I43" s="4" t="s">
        <v>0</v>
      </c>
      <c r="J43" s="7">
        <v>179</v>
      </c>
      <c r="K43" s="4" t="s">
        <v>18</v>
      </c>
      <c r="L43" s="4" t="s">
        <v>100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45414.465069444443</v>
      </c>
      <c r="F44" s="4" t="s">
        <v>21</v>
      </c>
      <c r="G44" s="4"/>
      <c r="H44" s="6">
        <v>19.04</v>
      </c>
      <c r="I44" s="4" t="s">
        <v>0</v>
      </c>
      <c r="J44" s="7">
        <v>146</v>
      </c>
      <c r="K44" s="4" t="s">
        <v>18</v>
      </c>
      <c r="L44" s="4" t="s">
        <v>101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45414.600856481484</v>
      </c>
      <c r="F45" s="4" t="s">
        <v>21</v>
      </c>
      <c r="G45" s="4"/>
      <c r="H45" s="6">
        <v>19.04</v>
      </c>
      <c r="I45" s="4" t="s">
        <v>0</v>
      </c>
      <c r="J45" s="7">
        <v>140</v>
      </c>
      <c r="K45" s="4" t="s">
        <v>18</v>
      </c>
      <c r="L45" s="4" t="s">
        <v>102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45414.606446759259</v>
      </c>
      <c r="F46" s="4" t="s">
        <v>21</v>
      </c>
      <c r="G46" s="4"/>
      <c r="H46" s="6">
        <v>19</v>
      </c>
      <c r="I46" s="4" t="s">
        <v>0</v>
      </c>
      <c r="J46" s="7">
        <v>371</v>
      </c>
      <c r="K46" s="4" t="s">
        <v>18</v>
      </c>
      <c r="L46" s="4" t="s">
        <v>103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45414.617592592593</v>
      </c>
      <c r="F47" s="4" t="s">
        <v>21</v>
      </c>
      <c r="G47" s="4"/>
      <c r="H47" s="6">
        <v>19</v>
      </c>
      <c r="I47" s="4" t="s">
        <v>0</v>
      </c>
      <c r="J47" s="7">
        <v>135</v>
      </c>
      <c r="K47" s="4" t="s">
        <v>18</v>
      </c>
      <c r="L47" s="4" t="s">
        <v>104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45414.637129629627</v>
      </c>
      <c r="F48" s="4" t="s">
        <v>21</v>
      </c>
      <c r="G48" s="4"/>
      <c r="H48" s="6">
        <v>19</v>
      </c>
      <c r="I48" s="4" t="s">
        <v>0</v>
      </c>
      <c r="J48" s="7">
        <v>136</v>
      </c>
      <c r="K48" s="4" t="s">
        <v>18</v>
      </c>
      <c r="L48" s="4" t="s">
        <v>105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45414.63994212963</v>
      </c>
      <c r="F49" s="4" t="s">
        <v>21</v>
      </c>
      <c r="G49" s="4"/>
      <c r="H49" s="6">
        <v>19</v>
      </c>
      <c r="I49" s="4" t="s">
        <v>0</v>
      </c>
      <c r="J49" s="7">
        <v>389</v>
      </c>
      <c r="K49" s="4" t="s">
        <v>18</v>
      </c>
      <c r="L49" s="4" t="s">
        <v>106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45414.651099537034</v>
      </c>
      <c r="F50" s="4" t="s">
        <v>21</v>
      </c>
      <c r="G50" s="4"/>
      <c r="H50" s="6">
        <v>19</v>
      </c>
      <c r="I50" s="4" t="s">
        <v>0</v>
      </c>
      <c r="J50" s="7">
        <v>137</v>
      </c>
      <c r="K50" s="4" t="s">
        <v>18</v>
      </c>
      <c r="L50" s="4" t="s">
        <v>107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45414.661666666667</v>
      </c>
      <c r="F51" s="4" t="s">
        <v>21</v>
      </c>
      <c r="G51" s="4"/>
      <c r="H51" s="6">
        <v>19</v>
      </c>
      <c r="I51" s="4" t="s">
        <v>0</v>
      </c>
      <c r="J51" s="7">
        <v>555</v>
      </c>
      <c r="K51" s="4" t="s">
        <v>18</v>
      </c>
      <c r="L51" s="4" t="s">
        <v>108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45414.696863425925</v>
      </c>
      <c r="F52" s="4" t="s">
        <v>21</v>
      </c>
      <c r="G52" s="4"/>
      <c r="H52" s="6">
        <v>18.98</v>
      </c>
      <c r="I52" s="4" t="s">
        <v>0</v>
      </c>
      <c r="J52" s="7">
        <v>125</v>
      </c>
      <c r="K52" s="4" t="s">
        <v>18</v>
      </c>
      <c r="L52" s="4" t="s">
        <v>109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45414.696863425925</v>
      </c>
      <c r="F53" s="4" t="s">
        <v>21</v>
      </c>
      <c r="G53" s="4"/>
      <c r="H53" s="6">
        <v>19</v>
      </c>
      <c r="I53" s="4" t="s">
        <v>0</v>
      </c>
      <c r="J53" s="7">
        <v>1600</v>
      </c>
      <c r="K53" s="4" t="s">
        <v>18</v>
      </c>
      <c r="L53" s="4" t="s">
        <v>110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45414.715057870373</v>
      </c>
      <c r="F54" s="4" t="s">
        <v>21</v>
      </c>
      <c r="G54" s="4"/>
      <c r="H54" s="6">
        <v>19</v>
      </c>
      <c r="I54" s="4" t="s">
        <v>0</v>
      </c>
      <c r="J54" s="7">
        <v>8</v>
      </c>
      <c r="K54" s="4" t="s">
        <v>18</v>
      </c>
      <c r="L54" s="4" t="s">
        <v>111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45415.47388888889</v>
      </c>
      <c r="F55" s="4" t="s">
        <v>21</v>
      </c>
      <c r="G55" s="4"/>
      <c r="H55" s="6">
        <v>18.98</v>
      </c>
      <c r="I55" s="4" t="s">
        <v>0</v>
      </c>
      <c r="J55" s="7">
        <v>115</v>
      </c>
      <c r="K55" s="4" t="s">
        <v>18</v>
      </c>
      <c r="L55" s="4" t="s">
        <v>115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45415.476701388892</v>
      </c>
      <c r="F56" s="4" t="s">
        <v>21</v>
      </c>
      <c r="G56" s="4"/>
      <c r="H56" s="6">
        <v>18.98</v>
      </c>
      <c r="I56" s="4" t="s">
        <v>0</v>
      </c>
      <c r="J56" s="7">
        <v>28</v>
      </c>
      <c r="K56" s="4" t="s">
        <v>18</v>
      </c>
      <c r="L56" s="4" t="s">
        <v>116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45415.49900462963</v>
      </c>
      <c r="F57" s="4" t="s">
        <v>21</v>
      </c>
      <c r="G57" s="4"/>
      <c r="H57" s="6">
        <v>18.98</v>
      </c>
      <c r="I57" s="4" t="s">
        <v>0</v>
      </c>
      <c r="J57" s="7">
        <v>278</v>
      </c>
      <c r="K57" s="4" t="s">
        <v>18</v>
      </c>
      <c r="L57" s="4" t="s">
        <v>117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45415.532430555555</v>
      </c>
      <c r="F58" s="4" t="s">
        <v>21</v>
      </c>
      <c r="G58" s="4"/>
      <c r="H58" s="6">
        <v>18.98</v>
      </c>
      <c r="I58" s="4" t="s">
        <v>0</v>
      </c>
      <c r="J58" s="7">
        <v>238</v>
      </c>
      <c r="K58" s="4" t="s">
        <v>18</v>
      </c>
      <c r="L58" s="4" t="s">
        <v>118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45415.543576388889</v>
      </c>
      <c r="F59" s="4" t="s">
        <v>21</v>
      </c>
      <c r="G59" s="4"/>
      <c r="H59" s="6">
        <v>18.98</v>
      </c>
      <c r="I59" s="4" t="s">
        <v>0</v>
      </c>
      <c r="J59" s="7">
        <v>202</v>
      </c>
      <c r="K59" s="4" t="s">
        <v>18</v>
      </c>
      <c r="L59" s="4" t="s">
        <v>119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45415.604305555556</v>
      </c>
      <c r="F60" s="4" t="s">
        <v>21</v>
      </c>
      <c r="G60" s="4"/>
      <c r="H60" s="6">
        <v>18.88</v>
      </c>
      <c r="I60" s="4" t="s">
        <v>0</v>
      </c>
      <c r="J60" s="7">
        <v>164</v>
      </c>
      <c r="K60" s="4" t="s">
        <v>18</v>
      </c>
      <c r="L60" s="4" t="s">
        <v>120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45415.608935185184</v>
      </c>
      <c r="F61" s="4" t="s">
        <v>21</v>
      </c>
      <c r="G61" s="4"/>
      <c r="H61" s="6">
        <v>18.96</v>
      </c>
      <c r="I61" s="4" t="s">
        <v>0</v>
      </c>
      <c r="J61" s="7">
        <v>369</v>
      </c>
      <c r="K61" s="4" t="s">
        <v>18</v>
      </c>
      <c r="L61" s="4" t="s">
        <v>121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45415.62127314815</v>
      </c>
      <c r="F62" s="4" t="s">
        <v>21</v>
      </c>
      <c r="G62" s="4"/>
      <c r="H62" s="6">
        <v>18.920000000000002</v>
      </c>
      <c r="I62" s="4" t="s">
        <v>0</v>
      </c>
      <c r="J62" s="7">
        <v>20</v>
      </c>
      <c r="K62" s="4" t="s">
        <v>18</v>
      </c>
      <c r="L62" s="4" t="s">
        <v>122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45415.62127314815</v>
      </c>
      <c r="F63" s="4" t="s">
        <v>21</v>
      </c>
      <c r="G63" s="4"/>
      <c r="H63" s="6">
        <v>18.920000000000002</v>
      </c>
      <c r="I63" s="4" t="s">
        <v>0</v>
      </c>
      <c r="J63" s="7">
        <v>12</v>
      </c>
      <c r="K63" s="4" t="s">
        <v>18</v>
      </c>
      <c r="L63" s="4" t="s">
        <v>123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45415.62127314815</v>
      </c>
      <c r="F64" s="4" t="s">
        <v>21</v>
      </c>
      <c r="G64" s="4"/>
      <c r="H64" s="6">
        <v>18.920000000000002</v>
      </c>
      <c r="I64" s="4" t="s">
        <v>0</v>
      </c>
      <c r="J64" s="7">
        <v>418</v>
      </c>
      <c r="K64" s="4" t="s">
        <v>18</v>
      </c>
      <c r="L64" s="4" t="s">
        <v>124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45415.660462962966</v>
      </c>
      <c r="F65" s="4" t="s">
        <v>21</v>
      </c>
      <c r="G65" s="4"/>
      <c r="H65" s="6">
        <v>18.86</v>
      </c>
      <c r="I65" s="4" t="s">
        <v>0</v>
      </c>
      <c r="J65" s="7">
        <v>25</v>
      </c>
      <c r="K65" s="4" t="s">
        <v>18</v>
      </c>
      <c r="L65" s="4" t="s">
        <v>125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45415.660462962966</v>
      </c>
      <c r="F66" s="4" t="s">
        <v>21</v>
      </c>
      <c r="G66" s="4"/>
      <c r="H66" s="6">
        <v>18.86</v>
      </c>
      <c r="I66" s="4" t="s">
        <v>0</v>
      </c>
      <c r="J66" s="7">
        <v>297</v>
      </c>
      <c r="K66" s="4" t="s">
        <v>18</v>
      </c>
      <c r="L66" s="4" t="s">
        <v>126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45415.706145833334</v>
      </c>
      <c r="F67" s="4" t="s">
        <v>21</v>
      </c>
      <c r="G67" s="4"/>
      <c r="H67" s="6">
        <v>18.72</v>
      </c>
      <c r="I67" s="4" t="s">
        <v>0</v>
      </c>
      <c r="J67" s="7">
        <v>357</v>
      </c>
      <c r="K67" s="4" t="s">
        <v>18</v>
      </c>
      <c r="L67" s="4" t="s">
        <v>127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45415.729062500002</v>
      </c>
      <c r="F68" s="4" t="s">
        <v>21</v>
      </c>
      <c r="G68" s="4"/>
      <c r="H68" s="6">
        <v>18.64</v>
      </c>
      <c r="I68" s="4" t="s">
        <v>0</v>
      </c>
      <c r="J68" s="7">
        <v>192</v>
      </c>
      <c r="K68" s="4" t="s">
        <v>18</v>
      </c>
      <c r="L68" s="4" t="s">
        <v>128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45415.729768518519</v>
      </c>
      <c r="F69" s="4" t="s">
        <v>21</v>
      </c>
      <c r="G69" s="4"/>
      <c r="H69" s="6">
        <v>18.64</v>
      </c>
      <c r="I69" s="4" t="s">
        <v>0</v>
      </c>
      <c r="J69" s="7">
        <v>8</v>
      </c>
      <c r="K69" s="4" t="s">
        <v>18</v>
      </c>
      <c r="L69" s="4" t="s">
        <v>129</v>
      </c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9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30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3"/>
  <sheetViews>
    <sheetView topLeftCell="A4" workbookViewId="0">
      <selection activeCell="E30" sqref="E30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>ROUND(E26*G26,2)</f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>ROUND(E27*G27,2)</f>
        <v>273676</v>
      </c>
      <c r="I27" s="26" t="s">
        <v>70</v>
      </c>
    </row>
    <row r="28" spans="4:9" x14ac:dyDescent="0.2">
      <c r="D28" s="34" t="s">
        <v>113</v>
      </c>
      <c r="E28" s="37">
        <v>10451</v>
      </c>
      <c r="F28" s="36">
        <v>1.3667812826528934E-4</v>
      </c>
      <c r="G28" s="39">
        <v>18.921423025834848</v>
      </c>
      <c r="H28" s="37">
        <f>ROUND(E28*G28,2)</f>
        <v>197747.79</v>
      </c>
      <c r="I28" s="26" t="s">
        <v>114</v>
      </c>
    </row>
    <row r="29" spans="4:9" x14ac:dyDescent="0.2">
      <c r="E29" s="37"/>
      <c r="F29" s="36"/>
      <c r="G29" s="40"/>
      <c r="H29" s="37"/>
    </row>
    <row r="30" spans="4:9" x14ac:dyDescent="0.2">
      <c r="D30" s="41" t="s">
        <v>39</v>
      </c>
      <c r="E30" s="42">
        <f>SUM(E9:E29)</f>
        <v>241893</v>
      </c>
      <c r="F30" s="43">
        <f>SUM(F9:F29)</f>
        <v>3.1310589588851236E-3</v>
      </c>
      <c r="G30" s="44">
        <f>H30/E30</f>
        <v>19.29425287213768</v>
      </c>
      <c r="H30" s="42">
        <f>SUM(H9:H29)</f>
        <v>4667144.71</v>
      </c>
      <c r="I30" s="41"/>
    </row>
    <row r="31" spans="4:9" x14ac:dyDescent="0.2">
      <c r="E31" s="37"/>
      <c r="F31" s="35"/>
      <c r="G31" s="40"/>
      <c r="H31" s="37"/>
    </row>
    <row r="32" spans="4:9" x14ac:dyDescent="0.2">
      <c r="E32" s="37"/>
      <c r="F32" s="35"/>
      <c r="G32" s="40"/>
      <c r="H32" s="37"/>
    </row>
    <row r="33" spans="5:8" x14ac:dyDescent="0.2">
      <c r="E33" s="37"/>
      <c r="F33" s="35"/>
      <c r="G33" s="35"/>
      <c r="H33" s="37"/>
    </row>
    <row r="34" spans="5:8" x14ac:dyDescent="0.2">
      <c r="E34" s="37"/>
      <c r="F34" s="35"/>
      <c r="G34" s="35"/>
      <c r="H34" s="37"/>
    </row>
    <row r="35" spans="5:8" x14ac:dyDescent="0.2">
      <c r="E35" s="37"/>
      <c r="F35" s="35"/>
      <c r="G35" s="35"/>
    </row>
    <row r="36" spans="5:8" x14ac:dyDescent="0.2">
      <c r="E36" s="37"/>
      <c r="F36" s="35"/>
      <c r="G36" s="35"/>
    </row>
    <row r="37" spans="5:8" x14ac:dyDescent="0.2">
      <c r="E37" s="37"/>
      <c r="F37" s="35"/>
      <c r="G37" s="35"/>
    </row>
    <row r="38" spans="5:8" x14ac:dyDescent="0.2">
      <c r="E38" s="37"/>
      <c r="F38" s="35"/>
      <c r="G38" s="35"/>
    </row>
    <row r="39" spans="5:8" x14ac:dyDescent="0.2">
      <c r="E39" s="38"/>
      <c r="F39" s="35"/>
      <c r="G39" s="35"/>
    </row>
    <row r="40" spans="5:8" x14ac:dyDescent="0.2">
      <c r="E40" s="38"/>
      <c r="F40" s="35"/>
      <c r="G40" s="35"/>
    </row>
    <row r="41" spans="5:8" x14ac:dyDescent="0.2">
      <c r="F41" s="35"/>
      <c r="G41" s="35"/>
    </row>
    <row r="42" spans="5:8" x14ac:dyDescent="0.2">
      <c r="F42" s="35"/>
      <c r="G42" s="35"/>
    </row>
    <row r="43" spans="5:8" x14ac:dyDescent="0.2">
      <c r="F43" s="35"/>
      <c r="G43" s="35"/>
    </row>
    <row r="44" spans="5:8" x14ac:dyDescent="0.2">
      <c r="F44" s="35"/>
      <c r="G44" s="35"/>
    </row>
    <row r="45" spans="5:8" x14ac:dyDescent="0.2">
      <c r="F45" s="35"/>
      <c r="G45" s="35"/>
    </row>
    <row r="46" spans="5:8" x14ac:dyDescent="0.2">
      <c r="F46" s="35"/>
      <c r="G46" s="35"/>
    </row>
    <row r="47" spans="5:8" x14ac:dyDescent="0.2">
      <c r="F47" s="35"/>
      <c r="G47" s="35"/>
    </row>
    <row r="48" spans="5:8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G360" s="35"/>
    </row>
    <row r="361" spans="6:7" x14ac:dyDescent="0.2">
      <c r="G361" s="35"/>
    </row>
    <row r="362" spans="6:7" x14ac:dyDescent="0.2">
      <c r="G362" s="35"/>
    </row>
    <row r="363" spans="6:7" x14ac:dyDescent="0.2">
      <c r="G363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2024-05-03T15:42:48Z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