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32F03953-51B6-4B7D-A9D7-225F2B22F79B}" xr6:coauthVersionLast="47" xr6:coauthVersionMax="47" xr10:uidLastSave="{00000000-0000-0000-0000-000000000000}"/>
  <bookViews>
    <workbookView xWindow="57540" yWindow="-195" windowWidth="28920" windowHeight="1572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3" l="1"/>
  <c r="E12" i="3" l="1"/>
  <c r="F56" i="4" l="1"/>
  <c r="E56" i="4"/>
  <c r="H51" i="4"/>
  <c r="H50" i="4" l="1"/>
  <c r="H49" i="4"/>
  <c r="H48" i="4"/>
  <c r="H47" i="4"/>
  <c r="H46" i="4" l="1"/>
  <c r="H42" i="4"/>
  <c r="H43" i="4"/>
  <c r="H44" i="4"/>
  <c r="H45" i="4"/>
  <c r="I11" i="3"/>
  <c r="E11" i="3"/>
  <c r="F11" i="3" s="1"/>
  <c r="H39" i="4"/>
  <c r="H40" i="4"/>
  <c r="H41" i="4"/>
  <c r="F12" i="3"/>
  <c r="H38" i="4" l="1"/>
  <c r="H37" i="4" l="1"/>
  <c r="H36" i="4"/>
  <c r="H35" i="4"/>
  <c r="H34" i="4"/>
  <c r="H33" i="4"/>
  <c r="H32" i="4"/>
  <c r="H31" i="4"/>
  <c r="H30" i="4"/>
  <c r="C7" i="3"/>
  <c r="C8" i="3" s="1"/>
  <c r="C9" i="3" s="1"/>
  <c r="C10" i="3" s="1"/>
  <c r="H29" i="4" l="1"/>
  <c r="H8" i="3" l="1"/>
  <c r="G8" i="3"/>
  <c r="H28" i="4"/>
  <c r="H27" i="4"/>
  <c r="H26" i="4"/>
  <c r="H25" i="4"/>
  <c r="H10" i="3" l="1"/>
  <c r="H24" i="4"/>
  <c r="H23" i="4"/>
  <c r="H22" i="4"/>
  <c r="H21" i="4"/>
  <c r="H20" i="4" l="1"/>
  <c r="H19" i="4"/>
  <c r="H18" i="4"/>
  <c r="H17" i="4"/>
  <c r="H16" i="4" l="1"/>
  <c r="H15" i="4" l="1"/>
  <c r="H14" i="4"/>
  <c r="H7" i="3"/>
  <c r="H9" i="3"/>
  <c r="H11" i="3" l="1"/>
  <c r="H13" i="4"/>
  <c r="H12" i="4" l="1"/>
  <c r="H10" i="4"/>
  <c r="H9" i="4"/>
  <c r="H56" i="4" s="1"/>
  <c r="G56" i="4" s="1"/>
  <c r="G7" i="3" l="1"/>
  <c r="G6" i="3"/>
</calcChain>
</file>

<file path=xl/sharedStrings.xml><?xml version="1.0" encoding="utf-8"?>
<sst xmlns="http://schemas.openxmlformats.org/spreadsheetml/2006/main" count="774" uniqueCount="205">
  <si>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</si>
  <si>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</si>
  <si>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</si>
  <si>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</si>
  <si>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</si>
  <si>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</si>
  <si>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</si>
  <si>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</si>
  <si>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</si>
  <si>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</si>
  <si>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</si>
  <si>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</si>
  <si>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</si>
  <si>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</si>
  <si>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</si>
  <si>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</si>
  <si>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</si>
  <si>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</si>
  <si>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</si>
  <si>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</si>
  <si>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</si>
  <si>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</si>
  <si>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</si>
  <si>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</si>
  <si>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</si>
  <si>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</si>
  <si>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</si>
  <si>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</si>
  <si>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</si>
  <si>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</si>
  <si>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</si>
  <si>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</si>
  <si>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</si>
  <si>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</si>
  <si>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</si>
  <si>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</si>
  <si>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</si>
  <si>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</si>
  <si>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</si>
  <si>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</si>
  <si>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</si>
  <si>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</si>
  <si>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</si>
  <si>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</si>
  <si>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</si>
  <si>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</si>
  <si>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</si>
  <si>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</si>
  <si>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</si>
  <si>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</si>
  <si>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</si>
  <si>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</si>
  <si>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</si>
  <si>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</si>
  <si>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</si>
  <si>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</si>
  <si>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</si>
  <si>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</si>
  <si>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</si>
  <si>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</si>
  <si>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</si>
  <si>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</si>
  <si>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</si>
  <si>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</si>
  <si>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</si>
  <si>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08.-12.04.2024</t>
  </si>
  <si>
    <t>Woche 15</t>
  </si>
  <si>
    <t>15.-19.04.2024</t>
  </si>
  <si>
    <t>Woche 16</t>
  </si>
  <si>
    <t>22.-26.04.2024</t>
  </si>
  <si>
    <t>Woche 17</t>
  </si>
  <si>
    <t>29.04-03.05.2024</t>
  </si>
  <si>
    <t>Woche 18</t>
  </si>
  <si>
    <t>06.-10.05.2024</t>
  </si>
  <si>
    <t>Woche 19</t>
  </si>
  <si>
    <t>13.-17.05.2024</t>
  </si>
  <si>
    <t>Woche 20</t>
  </si>
  <si>
    <t>20.-24.05.2024</t>
  </si>
  <si>
    <t>Woche 21</t>
  </si>
  <si>
    <t>27.-31.05.2024</t>
  </si>
  <si>
    <t>Woche 22</t>
  </si>
  <si>
    <t>03.-07.06.2024</t>
  </si>
  <si>
    <t>Woche 23</t>
  </si>
  <si>
    <t>Woche 24</t>
  </si>
  <si>
    <t>10.-14.06.2024</t>
  </si>
  <si>
    <t>17.-21.06.2024</t>
  </si>
  <si>
    <t>Woche 25</t>
  </si>
  <si>
    <t>24.-28.06.2024</t>
  </si>
  <si>
    <t>Woche 26</t>
  </si>
  <si>
    <t>01.-07.07.2024</t>
  </si>
  <si>
    <t>Woche 27</t>
  </si>
  <si>
    <t>08.-12.07.2024</t>
  </si>
  <si>
    <t>Woche 28</t>
  </si>
  <si>
    <t>15.-19.07.2024</t>
  </si>
  <si>
    <t>Woche 29</t>
  </si>
  <si>
    <t>22.-26.07.2024</t>
  </si>
  <si>
    <t>Woche 30</t>
  </si>
  <si>
    <t>29.07-02.08 2024</t>
  </si>
  <si>
    <t>Woche 31</t>
  </si>
  <si>
    <t>05.-09.08.2024</t>
  </si>
  <si>
    <t>Woche 32</t>
  </si>
  <si>
    <t>12.-16.08.2024</t>
  </si>
  <si>
    <t>Woche 33</t>
  </si>
  <si>
    <t>19.-23.08.2024</t>
  </si>
  <si>
    <t>Woche 34</t>
  </si>
  <si>
    <t>26.-30.08.2024</t>
  </si>
  <si>
    <t>Woche 35</t>
  </si>
  <si>
    <t>02.-06.09.2024</t>
  </si>
  <si>
    <t>Woche 36</t>
  </si>
  <si>
    <t>09.-13.09.2024</t>
  </si>
  <si>
    <t>Woche 37</t>
  </si>
  <si>
    <t>16.-20.09.2024</t>
  </si>
  <si>
    <t>Woche 38</t>
  </si>
  <si>
    <t>23.-27.09.2024</t>
  </si>
  <si>
    <t>Woche 39</t>
  </si>
  <si>
    <t>30.09-04.10 2024</t>
  </si>
  <si>
    <t>Woche 40</t>
  </si>
  <si>
    <t>07.-11.10.2024</t>
  </si>
  <si>
    <t>Woche 41</t>
  </si>
  <si>
    <t>14.-18.10.2024</t>
  </si>
  <si>
    <t>Woche 42</t>
  </si>
  <si>
    <t>21.-25.10.2024</t>
  </si>
  <si>
    <t>Woche 43</t>
  </si>
  <si>
    <t>28.10-01.11.2024</t>
  </si>
  <si>
    <t>OD_8EbGeOE-00</t>
  </si>
  <si>
    <t>OD_8Ed8vwQ-00</t>
  </si>
  <si>
    <t>OD_8Ed8w8b-00</t>
  </si>
  <si>
    <t>OD_8Ed90DP-00</t>
  </si>
  <si>
    <t>OD_8Ed90Py-00</t>
  </si>
  <si>
    <t>OD_8Ed97PD-00</t>
  </si>
  <si>
    <t>OD_8Ed9wgh-00</t>
  </si>
  <si>
    <t>OD_8Ed9wgh-02</t>
  </si>
  <si>
    <t>OD_8Ed9wh9-00</t>
  </si>
  <si>
    <t>OD_8Ed9wh9-02</t>
  </si>
  <si>
    <t>OD_8Ed9wlO-00</t>
  </si>
  <si>
    <t>OD_8Ed9xq7-00</t>
  </si>
  <si>
    <t>OD_8EdA6kM-00</t>
  </si>
  <si>
    <t>OD_8EdAI5O-00</t>
  </si>
  <si>
    <t>OD_8EdAI5S-00</t>
  </si>
  <si>
    <t>OD_8EdAI5S-02</t>
  </si>
  <si>
    <t>OD_8EdCQcE-00</t>
  </si>
  <si>
    <t>OD_8EdCsH2-00</t>
  </si>
  <si>
    <t>OD_8Eh5NKi-00</t>
  </si>
  <si>
    <t>OD_8Eh9CHj-02</t>
  </si>
  <si>
    <t>OD_8EiSPe9-00</t>
  </si>
  <si>
    <t>OD_8EiSPe9-02</t>
  </si>
  <si>
    <t>OD_8Eihy4F-00</t>
  </si>
  <si>
    <t>OD_8Eim0qr-00</t>
  </si>
  <si>
    <t>OD_8Eiq3tC-00</t>
  </si>
  <si>
    <t>OD_8Eirmjn-00</t>
  </si>
  <si>
    <t>OD_8Eirmju-00</t>
  </si>
  <si>
    <t>OD_8EirnPx-00</t>
  </si>
  <si>
    <t>OD_8Eis0mC-00</t>
  </si>
  <si>
    <t>OD_8Eis1mw-00</t>
  </si>
  <si>
    <t>OD_8Eis1mx-00</t>
  </si>
  <si>
    <t>OD_8Ej5xyD-00</t>
  </si>
  <si>
    <t>OD_8En7dBZ-00</t>
  </si>
  <si>
    <t>OD_8En7dBh-00</t>
  </si>
  <si>
    <t>OD_8En7dGD-00</t>
  </si>
  <si>
    <t>OD_8En7dGD-02</t>
  </si>
  <si>
    <t>OD_8En7dGE-00</t>
  </si>
  <si>
    <t>OD_8En7dGE-02</t>
  </si>
  <si>
    <t>OD_8En7dGF-01</t>
  </si>
  <si>
    <t>OD_8En7dGL-00</t>
  </si>
  <si>
    <t>OD_8En7dGM-00</t>
  </si>
  <si>
    <t>OD_8EnIf2O-00</t>
  </si>
  <si>
    <t>OD_8EnZHA1-00</t>
  </si>
  <si>
    <t>OD_8Enn6P4-00</t>
  </si>
  <si>
    <t>OD_8Enn6P4-02</t>
  </si>
  <si>
    <t>OD_8Enn6P5-00</t>
  </si>
  <si>
    <t>OD_8EoSaCy-00</t>
  </si>
  <si>
    <t>OD_8EoWUeA-00</t>
  </si>
  <si>
    <t>OD_8EoWUeK-00</t>
  </si>
  <si>
    <t>OD_8EssooX-00</t>
  </si>
  <si>
    <t>OD_8EssooX-02</t>
  </si>
  <si>
    <t>OD_8EssooY-00</t>
  </si>
  <si>
    <t>OD_8EssooZ-00</t>
  </si>
  <si>
    <t>OD_8Et7cG3-00</t>
  </si>
  <si>
    <t>OD_8Et7cHb-00</t>
  </si>
  <si>
    <t>OD_8Et7cHc-00</t>
  </si>
  <si>
    <t>OD_8Et7cHd-00</t>
  </si>
  <si>
    <t>OD_8EtZsK5-00</t>
  </si>
  <si>
    <t>OD_8EtZsKC-00</t>
  </si>
  <si>
    <t>OD_8Etjubi-00</t>
  </si>
  <si>
    <t>OD_8Etjubj-00</t>
  </si>
  <si>
    <t>OD_8Eu3dMT-00</t>
  </si>
  <si>
    <t>OD_8EuK3fT-00</t>
  </si>
  <si>
    <t>OD_8EuRHZL-00</t>
  </si>
  <si>
    <t>OD_8EuYKQv-00</t>
  </si>
  <si>
    <t>OD_8EuYLAq-00</t>
  </si>
  <si>
    <t>OD_8EukMtf-01</t>
  </si>
  <si>
    <t>OD_8EukMtg-00</t>
  </si>
  <si>
    <t>OD_8Eygkic-00</t>
  </si>
  <si>
    <t>OD_8EyrCG8-00</t>
  </si>
  <si>
    <t>OD_8EyrFxl-00</t>
  </si>
  <si>
    <t>OD_8Ez5yqb-00</t>
  </si>
  <si>
    <t>OD_8EzC3PF-00</t>
  </si>
  <si>
    <t>OD_8EzXtSp-00</t>
  </si>
  <si>
    <t>OD_8EztzOL-00</t>
  </si>
  <si>
    <t>OD_8F07oWJ-00</t>
  </si>
  <si>
    <t>OD_8F0HsYa-00</t>
  </si>
  <si>
    <t>OD_8F0T9FH-00</t>
  </si>
  <si>
    <t>OD_8F0T9FH-02</t>
  </si>
  <si>
    <t>Purchases of its own shares between 28/10/24 and 01/11/24</t>
  </si>
  <si>
    <t>Woche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</si>
</sst>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00"/>
    <numFmt numFmtId="165" formatCode="dd/mm/yyyy\ hh:mm:ss"/>
    <numFmt numFmtId="166" formatCode="#,##0.000000"/>
    <numFmt numFmtId="167" formatCode="0.000%"/>
  </numFmts>
  <fonts count="16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0">
    <xf numFmtId="0" fontId="0" fillId="0" borderId="0"/>
    <xf numFmtId="9" fontId="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Protection="0">
      <alignment vertical="top"/>
    </xf>
    <xf numFmtId="0" fontId="14" fillId="0" borderId="9" applyNumberFormat="0" applyFill="0" applyAlignment="0" applyProtection="0"/>
    <xf numFmtId="43" fontId="12" fillId="0" borderId="0" applyFont="0" applyFill="0" applyBorder="0" applyAlignment="0" applyProtection="0"/>
  </cellStyleXfs>
  <cellXfs count="54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164" fontId="15" fillId="8" borderId="0" xfId="0" applyNumberFormat="1" applyFont="1" applyFill="1" applyAlignment="1">
      <alignment horizontal="center"/>
    </xf>
    <xf numFmtId="3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9" fontId="0" fillId="4" borderId="0" xfId="1" applyFont="1" applyFill="1" applyAlignment="1">
      <alignment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0">
    <cellStyle name="_Heading" xfId="5" xr:uid="{CEAFE454-8DF1-47E9-9677-09AF16FC37AF}"/>
    <cellStyle name="_SubHeading" xfId="7" xr:uid="{AAEE65F7-03A4-4F9D-B2B4-EAF4690E17CF}"/>
    <cellStyle name="_Table" xfId="8" xr:uid="{8E8EA5CC-50F7-460C-BDAE-68BFD5D34F68}"/>
    <cellStyle name="Comma 2" xfId="9" xr:uid="{D9524C9D-2076-4613-8935-AE892010EB45}"/>
    <cellStyle name="Normal" xfId="0" builtinId="0"/>
    <cellStyle name="Normal 2" xfId="2" xr:uid="{50FA028F-8426-4A7F-944B-C8843AA7C261}"/>
    <cellStyle name="Normal 3" xfId="4" xr:uid="{5B9AE51B-FA29-48D7-9DDF-B0225DC74000}"/>
    <cellStyle name="Percent" xfId="1" builtinId="5"/>
    <cellStyle name="Percent 2" xfId="6" xr:uid="{9021F1B3-0F6A-4795-A657-F8EB9716C15C}"/>
    <cellStyle name="Percent 3" xfId="3" xr:uid="{4F183E92-991D-42DB-BADD-2EE2E9810EEB}"/>
  </cellStyles>
  <dxfs count="2">
    <dxf>
      <font>
        <b/>
        <i val="0"/>
        <color rgb="FFFF0000"/>
      </font>
    </dxf>
    <dxf>
      <font>
        <color theme="0"/>
      </font>
    </dxf>
  </dxfs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1277251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3"/>
  <sheetViews>
    <sheetView tabSelected="1" zoomScale="90" zoomScaleNormal="90" workbookViewId="0">
      <selection activeCell="A2" sqref="A2:J2"/>
    </sheetView>
  </sheetViews>
  <sheetFormatPr defaultColWidth="9.140625" defaultRowHeight="12.75" x14ac:dyDescent="0.2"/>
  <cols>
    <col min="1" max="1" width="21.5703125" style="26" bestFit="1" customWidth="1"/>
    <col min="2" max="2" width="22.140625" style="26" customWidth="1"/>
    <col min="3" max="5" width="20.85546875" style="26" customWidth="1"/>
    <col min="6" max="6" width="24.85546875" style="26" bestFit="1" customWidth="1"/>
    <col min="7" max="7" width="20.85546875" style="26" hidden="1" customWidth="1"/>
    <col min="8" max="9" width="17.42578125" style="26" customWidth="1"/>
    <col min="10" max="10" width="16.5703125" style="26" customWidth="1"/>
    <col min="11" max="12" width="20.85546875" style="26" customWidth="1"/>
    <col min="13" max="13" width="20.85546875" style="24" customWidth="1"/>
    <col min="14" max="14" width="4.7109375" style="24" customWidth="1"/>
    <col min="15" max="16384" width="9.140625" style="24"/>
  </cols>
  <sheetData>
    <row r="1" spans="1:13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 ht="18.75" customHeight="1" x14ac:dyDescent="0.2">
      <c r="A2" s="51" t="s">
        <v>203</v>
      </c>
      <c r="B2" s="52"/>
      <c r="C2" s="52"/>
      <c r="D2" s="52"/>
      <c r="E2" s="52"/>
      <c r="F2" s="52"/>
      <c r="G2" s="52"/>
      <c r="H2" s="52"/>
      <c r="I2" s="52"/>
      <c r="J2" s="53"/>
      <c r="K2" s="24"/>
      <c r="L2" s="24"/>
    </row>
    <row r="3" spans="1:13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3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s="3" customFormat="1" ht="48.75" customHeight="1" x14ac:dyDescent="0.2">
      <c r="A5" s="22" t="s">
        <v>3</v>
      </c>
      <c r="B5" s="22" t="s">
        <v>19</v>
      </c>
      <c r="C5" s="23" t="s">
        <v>4</v>
      </c>
      <c r="D5" s="23" t="s">
        <v>5</v>
      </c>
      <c r="E5" s="23" t="s">
        <v>6</v>
      </c>
      <c r="F5" s="23" t="s">
        <v>17</v>
      </c>
      <c r="G5" s="23"/>
      <c r="H5" s="23" t="s">
        <v>42</v>
      </c>
      <c r="I5" s="23" t="s">
        <v>24</v>
      </c>
      <c r="J5" s="23" t="s">
        <v>7</v>
      </c>
      <c r="K5" s="25"/>
      <c r="L5" s="25"/>
      <c r="M5" s="25"/>
    </row>
    <row r="6" spans="1:13" s="3" customFormat="1" ht="27.75" customHeight="1" x14ac:dyDescent="0.2">
      <c r="A6" s="9" t="s">
        <v>22</v>
      </c>
      <c r="B6" s="10" t="s">
        <v>20</v>
      </c>
      <c r="C6" s="11">
        <v>45593</v>
      </c>
      <c r="D6" s="9" t="s">
        <v>21</v>
      </c>
      <c r="E6" s="12">
        <v>1504</v>
      </c>
      <c r="F6" s="13">
        <v>21.516489</v>
      </c>
      <c r="G6" s="14">
        <f>SUM(E6*F6)</f>
        <v>32360.799456000001</v>
      </c>
      <c r="H6" s="41">
        <f>ROUND(E6*F6,2)</f>
        <v>32360.799999999999</v>
      </c>
      <c r="I6" s="27">
        <v>1.9669304842694017E-5</v>
      </c>
      <c r="J6" s="9" t="s">
        <v>18</v>
      </c>
      <c r="K6" s="25"/>
      <c r="L6" s="25"/>
      <c r="M6" s="25"/>
    </row>
    <row r="7" spans="1:13" s="3" customFormat="1" ht="27.75" customHeight="1" x14ac:dyDescent="0.2">
      <c r="A7" s="9" t="s">
        <v>22</v>
      </c>
      <c r="B7" s="10" t="s">
        <v>20</v>
      </c>
      <c r="C7" s="11">
        <f>+C6+1</f>
        <v>45594</v>
      </c>
      <c r="D7" s="9" t="s">
        <v>21</v>
      </c>
      <c r="E7" s="12">
        <v>2616</v>
      </c>
      <c r="F7" s="13">
        <v>21.343482000000002</v>
      </c>
      <c r="G7" s="14">
        <f>SUM(E7*F7)</f>
        <v>55834.548912000006</v>
      </c>
      <c r="H7" s="41">
        <f t="shared" ref="H7:H9" si="0">ROUND(E7*F7,2)</f>
        <v>55834.55</v>
      </c>
      <c r="I7" s="27">
        <v>3.4212035550856079E-5</v>
      </c>
      <c r="J7" s="9" t="s">
        <v>18</v>
      </c>
      <c r="K7" s="25"/>
      <c r="L7" s="25"/>
      <c r="M7" s="25"/>
    </row>
    <row r="8" spans="1:13" s="3" customFormat="1" ht="27.75" customHeight="1" x14ac:dyDescent="0.2">
      <c r="A8" s="9" t="s">
        <v>22</v>
      </c>
      <c r="B8" s="10" t="s">
        <v>20</v>
      </c>
      <c r="C8" s="11">
        <f>+C7+1</f>
        <v>45595</v>
      </c>
      <c r="D8" s="9" t="s">
        <v>21</v>
      </c>
      <c r="E8" s="12">
        <v>2118</v>
      </c>
      <c r="F8" s="13">
        <v>21.082955999999999</v>
      </c>
      <c r="G8" s="14">
        <f>SUM(E8*F8)</f>
        <v>44653.700808000001</v>
      </c>
      <c r="H8" s="41">
        <f t="shared" ref="H8" si="1">ROUND(E8*F8,2)</f>
        <v>44653.7</v>
      </c>
      <c r="I8" s="27">
        <v>2.7699193920761919E-5</v>
      </c>
      <c r="J8" s="9" t="s">
        <v>18</v>
      </c>
      <c r="K8" s="25"/>
      <c r="L8" s="25"/>
      <c r="M8" s="25"/>
    </row>
    <row r="9" spans="1:13" s="3" customFormat="1" ht="27.75" customHeight="1" x14ac:dyDescent="0.2">
      <c r="A9" s="9" t="s">
        <v>22</v>
      </c>
      <c r="B9" s="10" t="s">
        <v>20</v>
      </c>
      <c r="C9" s="11">
        <f>+C8+1</f>
        <v>45596</v>
      </c>
      <c r="D9" s="9" t="s">
        <v>21</v>
      </c>
      <c r="E9" s="12">
        <v>2668</v>
      </c>
      <c r="F9" s="13">
        <v>20.587313000000002</v>
      </c>
      <c r="G9" s="14"/>
      <c r="H9" s="41">
        <f t="shared" si="0"/>
        <v>54926.95</v>
      </c>
      <c r="I9" s="27">
        <v>3.4892091303396034E-5</v>
      </c>
      <c r="J9" s="9" t="s">
        <v>18</v>
      </c>
      <c r="K9" s="25"/>
      <c r="L9" s="25"/>
      <c r="M9" s="25"/>
    </row>
    <row r="10" spans="1:13" s="3" customFormat="1" ht="27.75" customHeight="1" x14ac:dyDescent="0.2">
      <c r="A10" s="9" t="s">
        <v>22</v>
      </c>
      <c r="B10" s="10" t="s">
        <v>20</v>
      </c>
      <c r="C10" s="11">
        <f>+C9+1</f>
        <v>45597</v>
      </c>
      <c r="D10" s="9" t="s">
        <v>21</v>
      </c>
      <c r="E10" s="12">
        <v>2680</v>
      </c>
      <c r="F10" s="13">
        <v>20.533432999999999</v>
      </c>
      <c r="G10" s="14"/>
      <c r="H10" s="41">
        <f t="shared" ref="H10" si="2">ROUND(E10*F10,2)</f>
        <v>55029.599999999999</v>
      </c>
      <c r="I10" s="27">
        <v>3.5049027246289869E-5</v>
      </c>
      <c r="J10" s="9" t="s">
        <v>18</v>
      </c>
      <c r="K10" s="25"/>
      <c r="L10" s="25"/>
      <c r="M10" s="25"/>
    </row>
    <row r="11" spans="1:13" s="3" customFormat="1" ht="27.75" customHeight="1" x14ac:dyDescent="0.2">
      <c r="A11" s="15"/>
      <c r="B11" s="16"/>
      <c r="C11" s="17"/>
      <c r="D11" s="42" t="s">
        <v>23</v>
      </c>
      <c r="E11" s="46">
        <f>SUM(E6:E10)</f>
        <v>11586</v>
      </c>
      <c r="F11" s="47">
        <f>SUMPRODUCT(E6:E10,F6:F10)/E11</f>
        <v>20.956810003452443</v>
      </c>
      <c r="G11" s="18"/>
      <c r="H11" s="43">
        <f>SUM(H6:H10)</f>
        <v>242805.6</v>
      </c>
      <c r="I11" s="44">
        <f>SUM(I6:I10)</f>
        <v>1.5152165286399789E-4</v>
      </c>
      <c r="J11" s="15"/>
      <c r="K11" s="25"/>
      <c r="L11" s="25"/>
      <c r="M11" s="25"/>
    </row>
    <row r="12" spans="1:13" s="3" customFormat="1" ht="27.75" customHeight="1" x14ac:dyDescent="0.2">
      <c r="A12" s="15"/>
      <c r="B12" s="16"/>
      <c r="C12" s="17"/>
      <c r="D12" s="15"/>
      <c r="E12" s="48">
        <f>SUM(J15:J75)</f>
        <v>7587</v>
      </c>
      <c r="F12" s="49">
        <f>ROUND(SUMPRODUCT(H15:H75,J15:J75)/SUM(J15:J75),6)</f>
        <v>21.187584000000001</v>
      </c>
      <c r="G12" s="45"/>
      <c r="H12" s="18"/>
      <c r="I12" s="15"/>
      <c r="J12" s="25"/>
      <c r="K12" s="25"/>
      <c r="L12" s="25"/>
      <c r="M12" s="25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5"/>
      <c r="L13" s="25"/>
      <c r="M13" s="25"/>
    </row>
    <row r="14" spans="1:13" s="3" customFormat="1" ht="43.15" customHeight="1" x14ac:dyDescent="0.2">
      <c r="A14" s="19" t="s">
        <v>8</v>
      </c>
      <c r="B14" s="20" t="s">
        <v>19</v>
      </c>
      <c r="C14" s="20" t="s">
        <v>9</v>
      </c>
      <c r="D14" s="20" t="s">
        <v>10</v>
      </c>
      <c r="E14" s="20" t="s">
        <v>11</v>
      </c>
      <c r="F14" s="20" t="s">
        <v>5</v>
      </c>
      <c r="G14" s="20"/>
      <c r="H14" s="20" t="s">
        <v>12</v>
      </c>
      <c r="I14" s="20" t="s">
        <v>13</v>
      </c>
      <c r="J14" s="20" t="s">
        <v>14</v>
      </c>
      <c r="K14" s="20" t="s">
        <v>15</v>
      </c>
      <c r="L14" s="21" t="s">
        <v>16</v>
      </c>
    </row>
    <row r="15" spans="1:13" s="3" customFormat="1" ht="13.15" customHeight="1" x14ac:dyDescent="0.2">
      <c r="A15" s="7" t="s">
        <v>22</v>
      </c>
      <c r="B15" s="7" t="s">
        <v>20</v>
      </c>
      <c r="C15" s="4" t="s">
        <v>1</v>
      </c>
      <c r="D15" s="4" t="s">
        <v>2</v>
      </c>
      <c r="E15" s="8">
        <v>45593.393946759257</v>
      </c>
      <c r="F15" s="4" t="s">
        <v>21</v>
      </c>
      <c r="G15" s="4"/>
      <c r="H15" s="6">
        <v>21.45</v>
      </c>
      <c r="I15" s="4" t="s">
        <v>0</v>
      </c>
      <c r="J15" s="7">
        <v>4</v>
      </c>
      <c r="K15" s="4" t="s">
        <v>18</v>
      </c>
      <c r="L15" s="4" t="s">
        <v>124</v>
      </c>
    </row>
    <row r="16" spans="1:13" s="3" customFormat="1" ht="13.15" customHeight="1" x14ac:dyDescent="0.2">
      <c r="A16" s="7" t="s">
        <v>22</v>
      </c>
      <c r="B16" s="7" t="s">
        <v>20</v>
      </c>
      <c r="C16" s="4" t="s">
        <v>1</v>
      </c>
      <c r="D16" s="4" t="s">
        <v>2</v>
      </c>
      <c r="E16" s="8">
        <v>45593.714699074073</v>
      </c>
      <c r="F16" s="4" t="s">
        <v>21</v>
      </c>
      <c r="G16" s="4"/>
      <c r="H16" s="6">
        <v>21.5</v>
      </c>
      <c r="I16" s="4" t="s">
        <v>0</v>
      </c>
      <c r="J16" s="7">
        <v>48</v>
      </c>
      <c r="K16" s="4" t="s">
        <v>18</v>
      </c>
      <c r="L16" s="4" t="s">
        <v>125</v>
      </c>
    </row>
    <row r="17" spans="1:12" s="3" customFormat="1" ht="13.15" customHeight="1" x14ac:dyDescent="0.2">
      <c r="A17" s="7" t="s">
        <v>22</v>
      </c>
      <c r="B17" s="7" t="s">
        <v>20</v>
      </c>
      <c r="C17" s="4" t="s">
        <v>1</v>
      </c>
      <c r="D17" s="4" t="s">
        <v>2</v>
      </c>
      <c r="E17" s="8">
        <v>45593.71471064815</v>
      </c>
      <c r="F17" s="4" t="s">
        <v>21</v>
      </c>
      <c r="G17" s="4"/>
      <c r="H17" s="6">
        <v>21.5</v>
      </c>
      <c r="I17" s="4" t="s">
        <v>0</v>
      </c>
      <c r="J17" s="7">
        <v>1</v>
      </c>
      <c r="K17" s="4" t="s">
        <v>18</v>
      </c>
      <c r="L17" s="4" t="s">
        <v>126</v>
      </c>
    </row>
    <row r="18" spans="1:12" s="3" customFormat="1" ht="13.15" customHeight="1" x14ac:dyDescent="0.2">
      <c r="A18" s="7" t="s">
        <v>22</v>
      </c>
      <c r="B18" s="7" t="s">
        <v>20</v>
      </c>
      <c r="C18" s="4" t="s">
        <v>1</v>
      </c>
      <c r="D18" s="4" t="s">
        <v>2</v>
      </c>
      <c r="E18" s="8">
        <v>45593.714895833335</v>
      </c>
      <c r="F18" s="4" t="s">
        <v>21</v>
      </c>
      <c r="G18" s="4"/>
      <c r="H18" s="6">
        <v>21.5</v>
      </c>
      <c r="I18" s="4" t="s">
        <v>0</v>
      </c>
      <c r="J18" s="7">
        <v>61</v>
      </c>
      <c r="K18" s="4" t="s">
        <v>18</v>
      </c>
      <c r="L18" s="4" t="s">
        <v>127</v>
      </c>
    </row>
    <row r="19" spans="1:12" s="3" customFormat="1" ht="13.15" customHeight="1" x14ac:dyDescent="0.2">
      <c r="A19" s="7" t="s">
        <v>22</v>
      </c>
      <c r="B19" s="7" t="s">
        <v>20</v>
      </c>
      <c r="C19" s="4" t="s">
        <v>1</v>
      </c>
      <c r="D19" s="4" t="s">
        <v>2</v>
      </c>
      <c r="E19" s="8">
        <v>45593.714895833335</v>
      </c>
      <c r="F19" s="4" t="s">
        <v>21</v>
      </c>
      <c r="G19" s="4"/>
      <c r="H19" s="6">
        <v>21.5</v>
      </c>
      <c r="I19" s="4" t="s">
        <v>0</v>
      </c>
      <c r="J19" s="7">
        <v>1</v>
      </c>
      <c r="K19" s="4" t="s">
        <v>18</v>
      </c>
      <c r="L19" s="4" t="s">
        <v>128</v>
      </c>
    </row>
    <row r="20" spans="1:12" s="3" customFormat="1" ht="13.15" customHeight="1" x14ac:dyDescent="0.2">
      <c r="A20" s="7" t="s">
        <v>22</v>
      </c>
      <c r="B20" s="7" t="s">
        <v>20</v>
      </c>
      <c r="C20" s="4" t="s">
        <v>1</v>
      </c>
      <c r="D20" s="4" t="s">
        <v>2</v>
      </c>
      <c r="E20" s="8">
        <v>45593.715208333335</v>
      </c>
      <c r="F20" s="4" t="s">
        <v>21</v>
      </c>
      <c r="G20" s="4"/>
      <c r="H20" s="6">
        <v>21.5</v>
      </c>
      <c r="I20" s="4" t="s">
        <v>0</v>
      </c>
      <c r="J20" s="7">
        <v>1</v>
      </c>
      <c r="K20" s="4" t="s">
        <v>18</v>
      </c>
      <c r="L20" s="4" t="s">
        <v>129</v>
      </c>
    </row>
    <row r="21" spans="1:12" s="3" customFormat="1" ht="13.15" customHeight="1" x14ac:dyDescent="0.2">
      <c r="A21" s="7" t="s">
        <v>22</v>
      </c>
      <c r="B21" s="7" t="s">
        <v>20</v>
      </c>
      <c r="C21" s="4" t="s">
        <v>1</v>
      </c>
      <c r="D21" s="4" t="s">
        <v>2</v>
      </c>
      <c r="E21" s="8">
        <v>45593.717488425929</v>
      </c>
      <c r="F21" s="4" t="s">
        <v>21</v>
      </c>
      <c r="G21" s="4"/>
      <c r="H21" s="6">
        <v>21.5</v>
      </c>
      <c r="I21" s="4" t="s">
        <v>0</v>
      </c>
      <c r="J21" s="7">
        <v>20</v>
      </c>
      <c r="K21" s="4" t="s">
        <v>18</v>
      </c>
      <c r="L21" s="4" t="s">
        <v>130</v>
      </c>
    </row>
    <row r="22" spans="1:12" s="3" customFormat="1" ht="13.15" customHeight="1" x14ac:dyDescent="0.2">
      <c r="A22" s="7" t="s">
        <v>22</v>
      </c>
      <c r="B22" s="7" t="s">
        <v>20</v>
      </c>
      <c r="C22" s="4" t="s">
        <v>1</v>
      </c>
      <c r="D22" s="4" t="s">
        <v>2</v>
      </c>
      <c r="E22" s="8">
        <v>45593.717488425929</v>
      </c>
      <c r="F22" s="4" t="s">
        <v>21</v>
      </c>
      <c r="G22" s="4"/>
      <c r="H22" s="6">
        <v>21.5</v>
      </c>
      <c r="I22" s="4" t="s">
        <v>0</v>
      </c>
      <c r="J22" s="7">
        <v>144</v>
      </c>
      <c r="K22" s="4" t="s">
        <v>18</v>
      </c>
      <c r="L22" s="4" t="s">
        <v>131</v>
      </c>
    </row>
    <row r="23" spans="1:12" s="3" customFormat="1" ht="13.15" customHeight="1" x14ac:dyDescent="0.2">
      <c r="A23" s="7" t="s">
        <v>22</v>
      </c>
      <c r="B23" s="7" t="s">
        <v>20</v>
      </c>
      <c r="C23" s="4" t="s">
        <v>1</v>
      </c>
      <c r="D23" s="4" t="s">
        <v>2</v>
      </c>
      <c r="E23" s="8">
        <v>45593.717488425929</v>
      </c>
      <c r="F23" s="4" t="s">
        <v>21</v>
      </c>
      <c r="G23" s="4"/>
      <c r="H23" s="6">
        <v>21.5</v>
      </c>
      <c r="I23" s="4" t="s">
        <v>0</v>
      </c>
      <c r="J23" s="7">
        <v>224</v>
      </c>
      <c r="K23" s="4" t="s">
        <v>18</v>
      </c>
      <c r="L23" s="4" t="s">
        <v>132</v>
      </c>
    </row>
    <row r="24" spans="1:12" s="3" customFormat="1" ht="13.15" customHeight="1" x14ac:dyDescent="0.2">
      <c r="A24" s="7" t="s">
        <v>22</v>
      </c>
      <c r="B24" s="7" t="s">
        <v>20</v>
      </c>
      <c r="C24" s="4" t="s">
        <v>1</v>
      </c>
      <c r="D24" s="4" t="s">
        <v>2</v>
      </c>
      <c r="E24" s="8">
        <v>45593.717488425929</v>
      </c>
      <c r="F24" s="4" t="s">
        <v>21</v>
      </c>
      <c r="G24" s="4"/>
      <c r="H24" s="6">
        <v>21.5</v>
      </c>
      <c r="I24" s="4" t="s">
        <v>0</v>
      </c>
      <c r="J24" s="7">
        <v>107</v>
      </c>
      <c r="K24" s="4" t="s">
        <v>18</v>
      </c>
      <c r="L24" s="4" t="s">
        <v>133</v>
      </c>
    </row>
    <row r="25" spans="1:12" s="3" customFormat="1" ht="13.15" customHeight="1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45593.717499999999</v>
      </c>
      <c r="F25" s="4" t="s">
        <v>21</v>
      </c>
      <c r="G25" s="4"/>
      <c r="H25" s="6">
        <v>21.5</v>
      </c>
      <c r="I25" s="4" t="s">
        <v>0</v>
      </c>
      <c r="J25" s="7">
        <v>3</v>
      </c>
      <c r="K25" s="4" t="s">
        <v>18</v>
      </c>
      <c r="L25" s="4" t="s">
        <v>134</v>
      </c>
    </row>
    <row r="26" spans="1:12" s="3" customFormat="1" ht="13.15" customHeight="1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45593.717546296299</v>
      </c>
      <c r="F26" s="4" t="s">
        <v>21</v>
      </c>
      <c r="G26" s="4"/>
      <c r="H26" s="6">
        <v>21.5</v>
      </c>
      <c r="I26" s="4" t="s">
        <v>0</v>
      </c>
      <c r="J26" s="7">
        <v>70</v>
      </c>
      <c r="K26" s="4" t="s">
        <v>18</v>
      </c>
      <c r="L26" s="4" t="s">
        <v>135</v>
      </c>
    </row>
    <row r="27" spans="1:12" s="3" customFormat="1" ht="13.15" customHeight="1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45593.717939814815</v>
      </c>
      <c r="F27" s="4" t="s">
        <v>21</v>
      </c>
      <c r="G27" s="4"/>
      <c r="H27" s="6">
        <v>21.5</v>
      </c>
      <c r="I27" s="4" t="s">
        <v>0</v>
      </c>
      <c r="J27" s="7">
        <v>2</v>
      </c>
      <c r="K27" s="4" t="s">
        <v>18</v>
      </c>
      <c r="L27" s="4" t="s">
        <v>136</v>
      </c>
    </row>
    <row r="28" spans="1:12" s="3" customFormat="1" ht="13.15" customHeight="1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45593.718449074076</v>
      </c>
      <c r="F28" s="4" t="s">
        <v>21</v>
      </c>
      <c r="G28" s="4"/>
      <c r="H28" s="6">
        <v>21.5</v>
      </c>
      <c r="I28" s="4" t="s">
        <v>0</v>
      </c>
      <c r="J28" s="7">
        <v>65</v>
      </c>
      <c r="K28" s="4" t="s">
        <v>18</v>
      </c>
      <c r="L28" s="4" t="s">
        <v>137</v>
      </c>
    </row>
    <row r="29" spans="1:12" s="3" customFormat="1" ht="13.15" customHeight="1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45593.718449074076</v>
      </c>
      <c r="F29" s="4" t="s">
        <v>21</v>
      </c>
      <c r="G29" s="4"/>
      <c r="H29" s="6">
        <v>21.5</v>
      </c>
      <c r="I29" s="4" t="s">
        <v>0</v>
      </c>
      <c r="J29" s="7">
        <v>95</v>
      </c>
      <c r="K29" s="4" t="s">
        <v>18</v>
      </c>
      <c r="L29" s="4" t="s">
        <v>138</v>
      </c>
    </row>
    <row r="30" spans="1:12" s="3" customFormat="1" ht="13.15" customHeight="1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45593.718449074076</v>
      </c>
      <c r="F30" s="4" t="s">
        <v>21</v>
      </c>
      <c r="G30" s="4"/>
      <c r="H30" s="6">
        <v>21.5</v>
      </c>
      <c r="I30" s="4" t="s">
        <v>0</v>
      </c>
      <c r="J30" s="7">
        <v>158</v>
      </c>
      <c r="K30" s="4" t="s">
        <v>18</v>
      </c>
      <c r="L30" s="4" t="s">
        <v>139</v>
      </c>
    </row>
    <row r="31" spans="1:12" s="3" customFormat="1" ht="13.15" customHeight="1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45593.724340277775</v>
      </c>
      <c r="F31" s="4" t="s">
        <v>21</v>
      </c>
      <c r="G31" s="4"/>
      <c r="H31" s="6">
        <v>21.55</v>
      </c>
      <c r="I31" s="4" t="s">
        <v>0</v>
      </c>
      <c r="J31" s="7">
        <v>478</v>
      </c>
      <c r="K31" s="4" t="s">
        <v>18</v>
      </c>
      <c r="L31" s="4" t="s">
        <v>140</v>
      </c>
    </row>
    <row r="32" spans="1:12" s="3" customFormat="1" ht="13.15" customHeight="1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45593.72556712963</v>
      </c>
      <c r="F32" s="4" t="s">
        <v>21</v>
      </c>
      <c r="G32" s="4"/>
      <c r="H32" s="6">
        <v>21.55</v>
      </c>
      <c r="I32" s="4" t="s">
        <v>0</v>
      </c>
      <c r="J32" s="7">
        <v>22</v>
      </c>
      <c r="K32" s="4" t="s">
        <v>18</v>
      </c>
      <c r="L32" s="4" t="s">
        <v>141</v>
      </c>
    </row>
    <row r="33" spans="1:12" s="3" customFormat="1" ht="13.15" customHeight="1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45594.388981481483</v>
      </c>
      <c r="F33" s="4" t="s">
        <v>21</v>
      </c>
      <c r="G33" s="4"/>
      <c r="H33" s="6">
        <v>21.5</v>
      </c>
      <c r="I33" s="4" t="s">
        <v>0</v>
      </c>
      <c r="J33" s="7">
        <v>308</v>
      </c>
      <c r="K33" s="4" t="s">
        <v>18</v>
      </c>
      <c r="L33" s="4" t="s">
        <v>142</v>
      </c>
    </row>
    <row r="34" spans="1:12" ht="13.15" customHeight="1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45594.399513888886</v>
      </c>
      <c r="F34" s="4" t="s">
        <v>21</v>
      </c>
      <c r="G34" s="4"/>
      <c r="H34" s="6">
        <v>21.5</v>
      </c>
      <c r="I34" s="4" t="s">
        <v>0</v>
      </c>
      <c r="J34" s="7">
        <v>332</v>
      </c>
      <c r="K34" s="4" t="s">
        <v>18</v>
      </c>
      <c r="L34" s="4" t="s">
        <v>143</v>
      </c>
    </row>
    <row r="35" spans="1:12" ht="13.15" customHeight="1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45594.623541666668</v>
      </c>
      <c r="F35" s="4" t="s">
        <v>21</v>
      </c>
      <c r="G35" s="4"/>
      <c r="H35" s="6">
        <v>21.3</v>
      </c>
      <c r="I35" s="4" t="s">
        <v>0</v>
      </c>
      <c r="J35" s="7">
        <v>877</v>
      </c>
      <c r="K35" s="4" t="s">
        <v>18</v>
      </c>
      <c r="L35" s="4" t="s">
        <v>144</v>
      </c>
    </row>
    <row r="36" spans="1:12" ht="13.15" customHeight="1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45594.623541666668</v>
      </c>
      <c r="F36" s="4" t="s">
        <v>21</v>
      </c>
      <c r="G36" s="4"/>
      <c r="H36" s="6">
        <v>21.3</v>
      </c>
      <c r="I36" s="4" t="s">
        <v>0</v>
      </c>
      <c r="J36" s="7">
        <v>268</v>
      </c>
      <c r="K36" s="4" t="s">
        <v>18</v>
      </c>
      <c r="L36" s="4" t="s">
        <v>145</v>
      </c>
    </row>
    <row r="37" spans="1:12" ht="13.15" customHeight="1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45594.666458333333</v>
      </c>
      <c r="F37" s="4" t="s">
        <v>21</v>
      </c>
      <c r="G37" s="4"/>
      <c r="H37" s="6">
        <v>21.25</v>
      </c>
      <c r="I37" s="4" t="s">
        <v>0</v>
      </c>
      <c r="J37" s="7">
        <v>200</v>
      </c>
      <c r="K37" s="4" t="s">
        <v>18</v>
      </c>
      <c r="L37" s="4" t="s">
        <v>146</v>
      </c>
    </row>
    <row r="38" spans="1:12" ht="13.15" customHeight="1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45594.677615740744</v>
      </c>
      <c r="F38" s="4" t="s">
        <v>21</v>
      </c>
      <c r="G38" s="4"/>
      <c r="H38" s="6">
        <v>21.3</v>
      </c>
      <c r="I38" s="4" t="s">
        <v>0</v>
      </c>
      <c r="J38" s="7">
        <v>200</v>
      </c>
      <c r="K38" s="4" t="s">
        <v>18</v>
      </c>
      <c r="L38" s="4" t="s">
        <v>147</v>
      </c>
    </row>
    <row r="39" spans="1:12" ht="13.15" customHeight="1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45594.688784722224</v>
      </c>
      <c r="F39" s="4" t="s">
        <v>21</v>
      </c>
      <c r="G39" s="4"/>
      <c r="H39" s="6">
        <v>21.35</v>
      </c>
      <c r="I39" s="4" t="s">
        <v>0</v>
      </c>
      <c r="J39" s="7">
        <v>1</v>
      </c>
      <c r="K39" s="4" t="s">
        <v>18</v>
      </c>
      <c r="L39" s="4" t="s">
        <v>148</v>
      </c>
    </row>
    <row r="40" spans="1:12" ht="13.15" customHeight="1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45594.693530092591</v>
      </c>
      <c r="F40" s="4" t="s">
        <v>21</v>
      </c>
      <c r="G40" s="4"/>
      <c r="H40" s="6">
        <v>21.3</v>
      </c>
      <c r="I40" s="4" t="s">
        <v>0</v>
      </c>
      <c r="J40" s="7">
        <v>100</v>
      </c>
      <c r="K40" s="4" t="s">
        <v>18</v>
      </c>
      <c r="L40" s="4" t="s">
        <v>149</v>
      </c>
    </row>
    <row r="41" spans="1:12" ht="13.15" customHeight="1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45594.693530092591</v>
      </c>
      <c r="F41" s="4" t="s">
        <v>21</v>
      </c>
      <c r="G41" s="4"/>
      <c r="H41" s="6">
        <v>21.3</v>
      </c>
      <c r="I41" s="4" t="s">
        <v>0</v>
      </c>
      <c r="J41" s="7">
        <v>56</v>
      </c>
      <c r="K41" s="4" t="s">
        <v>18</v>
      </c>
      <c r="L41" s="4" t="s">
        <v>150</v>
      </c>
    </row>
    <row r="42" spans="1:12" ht="13.15" customHeight="1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45594.693564814814</v>
      </c>
      <c r="F42" s="4" t="s">
        <v>21</v>
      </c>
      <c r="G42" s="4"/>
      <c r="H42" s="6">
        <v>21.3</v>
      </c>
      <c r="I42" s="4" t="s">
        <v>0</v>
      </c>
      <c r="J42" s="7">
        <v>2</v>
      </c>
      <c r="K42" s="4" t="s">
        <v>18</v>
      </c>
      <c r="L42" s="4" t="s">
        <v>151</v>
      </c>
    </row>
    <row r="43" spans="1:12" ht="13.15" customHeight="1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45594.694155092591</v>
      </c>
      <c r="F43" s="4" t="s">
        <v>21</v>
      </c>
      <c r="G43" s="4"/>
      <c r="H43" s="6">
        <v>21.3</v>
      </c>
      <c r="I43" s="4" t="s">
        <v>0</v>
      </c>
      <c r="J43" s="7">
        <v>46</v>
      </c>
      <c r="K43" s="4" t="s">
        <v>18</v>
      </c>
      <c r="L43" s="4" t="s">
        <v>152</v>
      </c>
    </row>
    <row r="44" spans="1:12" ht="13.15" customHeight="1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45594.694201388891</v>
      </c>
      <c r="F44" s="4" t="s">
        <v>21</v>
      </c>
      <c r="G44" s="4"/>
      <c r="H44" s="6">
        <v>21.3</v>
      </c>
      <c r="I44" s="4" t="s">
        <v>0</v>
      </c>
      <c r="J44" s="7">
        <v>100</v>
      </c>
      <c r="K44" s="4" t="s">
        <v>18</v>
      </c>
      <c r="L44" s="4" t="s">
        <v>153</v>
      </c>
    </row>
    <row r="45" spans="1:12" ht="13.15" customHeight="1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45594.694201388891</v>
      </c>
      <c r="F45" s="4" t="s">
        <v>21</v>
      </c>
      <c r="G45" s="4"/>
      <c r="H45" s="6">
        <v>21.3</v>
      </c>
      <c r="I45" s="4" t="s">
        <v>0</v>
      </c>
      <c r="J45" s="7">
        <v>40</v>
      </c>
      <c r="K45" s="4" t="s">
        <v>18</v>
      </c>
      <c r="L45" s="4" t="s">
        <v>154</v>
      </c>
    </row>
    <row r="46" spans="1:12" ht="13.15" customHeight="1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45594.73265046296</v>
      </c>
      <c r="F46" s="4" t="s">
        <v>21</v>
      </c>
      <c r="G46" s="4"/>
      <c r="H46" s="6">
        <v>21.25</v>
      </c>
      <c r="I46" s="4" t="s">
        <v>0</v>
      </c>
      <c r="J46" s="7">
        <v>86</v>
      </c>
      <c r="K46" s="4" t="s">
        <v>18</v>
      </c>
      <c r="L46" s="4" t="s">
        <v>155</v>
      </c>
    </row>
    <row r="47" spans="1:12" ht="13.15" customHeight="1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45595.421331018515</v>
      </c>
      <c r="F47" s="4" t="s">
        <v>21</v>
      </c>
      <c r="G47" s="4"/>
      <c r="H47" s="6">
        <v>21.15</v>
      </c>
      <c r="I47" s="4" t="s">
        <v>0</v>
      </c>
      <c r="J47" s="7">
        <v>26</v>
      </c>
      <c r="K47" s="4" t="s">
        <v>18</v>
      </c>
      <c r="L47" s="4" t="s">
        <v>156</v>
      </c>
    </row>
    <row r="48" spans="1:12" ht="13.15" customHeight="1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45595.421331018515</v>
      </c>
      <c r="F48" s="4" t="s">
        <v>21</v>
      </c>
      <c r="G48" s="4"/>
      <c r="H48" s="6">
        <v>21.15</v>
      </c>
      <c r="I48" s="4" t="s">
        <v>0</v>
      </c>
      <c r="J48" s="7">
        <v>38</v>
      </c>
      <c r="K48" s="4" t="s">
        <v>18</v>
      </c>
      <c r="L48" s="4" t="s">
        <v>157</v>
      </c>
    </row>
    <row r="49" spans="1:12" ht="13.15" customHeight="1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45595.421331018515</v>
      </c>
      <c r="F49" s="4" t="s">
        <v>21</v>
      </c>
      <c r="G49" s="4"/>
      <c r="H49" s="6">
        <v>21.15</v>
      </c>
      <c r="I49" s="4" t="s">
        <v>0</v>
      </c>
      <c r="J49" s="7">
        <v>10</v>
      </c>
      <c r="K49" s="4" t="s">
        <v>18</v>
      </c>
      <c r="L49" s="4" t="s">
        <v>158</v>
      </c>
    </row>
    <row r="50" spans="1:12" ht="13.15" customHeight="1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45595.421331018515</v>
      </c>
      <c r="F50" s="4" t="s">
        <v>21</v>
      </c>
      <c r="G50" s="4"/>
      <c r="H50" s="6">
        <v>21.15</v>
      </c>
      <c r="I50" s="4" t="s">
        <v>0</v>
      </c>
      <c r="J50" s="7">
        <v>125</v>
      </c>
      <c r="K50" s="4" t="s">
        <v>18</v>
      </c>
      <c r="L50" s="4" t="s">
        <v>159</v>
      </c>
    </row>
    <row r="51" spans="1:12" ht="13.15" customHeight="1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45595.421331018515</v>
      </c>
      <c r="F51" s="4" t="s">
        <v>21</v>
      </c>
      <c r="G51" s="4"/>
      <c r="H51" s="6">
        <v>21.15</v>
      </c>
      <c r="I51" s="4" t="s">
        <v>0</v>
      </c>
      <c r="J51" s="7">
        <v>44</v>
      </c>
      <c r="K51" s="4" t="s">
        <v>18</v>
      </c>
      <c r="L51" s="4" t="s">
        <v>160</v>
      </c>
    </row>
    <row r="52" spans="1:12" ht="13.15" customHeight="1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45595.421331018515</v>
      </c>
      <c r="F52" s="4" t="s">
        <v>21</v>
      </c>
      <c r="G52" s="4"/>
      <c r="H52" s="6">
        <v>21.15</v>
      </c>
      <c r="I52" s="4" t="s">
        <v>0</v>
      </c>
      <c r="J52" s="7">
        <v>31</v>
      </c>
      <c r="K52" s="4" t="s">
        <v>18</v>
      </c>
      <c r="L52" s="4" t="s">
        <v>161</v>
      </c>
    </row>
    <row r="53" spans="1:12" ht="13.15" customHeight="1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45595.421331018515</v>
      </c>
      <c r="F53" s="4" t="s">
        <v>21</v>
      </c>
      <c r="G53" s="4"/>
      <c r="H53" s="6">
        <v>21.15</v>
      </c>
      <c r="I53" s="4" t="s">
        <v>0</v>
      </c>
      <c r="J53" s="7">
        <v>57</v>
      </c>
      <c r="K53" s="4" t="s">
        <v>18</v>
      </c>
      <c r="L53" s="4" t="s">
        <v>162</v>
      </c>
    </row>
    <row r="54" spans="1:12" ht="13.15" customHeight="1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45595.421342592592</v>
      </c>
      <c r="F54" s="4" t="s">
        <v>21</v>
      </c>
      <c r="G54" s="4"/>
      <c r="H54" s="6">
        <v>21.15</v>
      </c>
      <c r="I54" s="4" t="s">
        <v>0</v>
      </c>
      <c r="J54" s="7">
        <v>224</v>
      </c>
      <c r="K54" s="4" t="s">
        <v>18</v>
      </c>
      <c r="L54" s="4" t="s">
        <v>163</v>
      </c>
    </row>
    <row r="55" spans="1:12" ht="13.15" customHeight="1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45595.421342592592</v>
      </c>
      <c r="F55" s="4" t="s">
        <v>21</v>
      </c>
      <c r="G55" s="4"/>
      <c r="H55" s="6">
        <v>21.15</v>
      </c>
      <c r="I55" s="4" t="s">
        <v>0</v>
      </c>
      <c r="J55" s="7">
        <v>2</v>
      </c>
      <c r="K55" s="4" t="s">
        <v>18</v>
      </c>
      <c r="L55" s="4" t="s">
        <v>164</v>
      </c>
    </row>
    <row r="56" spans="1:12" ht="13.15" customHeight="1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45595.45175925926</v>
      </c>
      <c r="F56" s="4" t="s">
        <v>21</v>
      </c>
      <c r="G56" s="4"/>
      <c r="H56" s="6">
        <v>21.15</v>
      </c>
      <c r="I56" s="4" t="s">
        <v>0</v>
      </c>
      <c r="J56" s="7">
        <v>299</v>
      </c>
      <c r="K56" s="4" t="s">
        <v>18</v>
      </c>
      <c r="L56" s="4" t="s">
        <v>165</v>
      </c>
    </row>
    <row r="57" spans="1:12" ht="13.15" customHeight="1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45595.49759259259</v>
      </c>
      <c r="F57" s="4" t="s">
        <v>21</v>
      </c>
      <c r="G57" s="4"/>
      <c r="H57" s="6">
        <v>21.05</v>
      </c>
      <c r="I57" s="4" t="s">
        <v>0</v>
      </c>
      <c r="J57" s="7">
        <v>31</v>
      </c>
      <c r="K57" s="4" t="s">
        <v>18</v>
      </c>
      <c r="L57" s="4" t="s">
        <v>166</v>
      </c>
    </row>
    <row r="58" spans="1:12" ht="13.15" customHeight="1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45595.535729166666</v>
      </c>
      <c r="F58" s="4" t="s">
        <v>21</v>
      </c>
      <c r="G58" s="4"/>
      <c r="H58" s="6">
        <v>21</v>
      </c>
      <c r="I58" s="4" t="s">
        <v>0</v>
      </c>
      <c r="J58" s="7">
        <v>37</v>
      </c>
      <c r="K58" s="4" t="s">
        <v>18</v>
      </c>
      <c r="L58" s="4" t="s">
        <v>167</v>
      </c>
    </row>
    <row r="59" spans="1:12" ht="13.15" customHeight="1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45595.535729166666</v>
      </c>
      <c r="F59" s="4" t="s">
        <v>21</v>
      </c>
      <c r="G59" s="4"/>
      <c r="H59" s="6">
        <v>21</v>
      </c>
      <c r="I59" s="4" t="s">
        <v>0</v>
      </c>
      <c r="J59" s="7">
        <v>215</v>
      </c>
      <c r="K59" s="4" t="s">
        <v>18</v>
      </c>
      <c r="L59" s="4" t="s">
        <v>168</v>
      </c>
    </row>
    <row r="60" spans="1:12" ht="13.15" customHeight="1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45595.535729166666</v>
      </c>
      <c r="F60" s="4" t="s">
        <v>21</v>
      </c>
      <c r="G60" s="4"/>
      <c r="H60" s="6">
        <v>21</v>
      </c>
      <c r="I60" s="4" t="s">
        <v>0</v>
      </c>
      <c r="J60" s="7">
        <v>11</v>
      </c>
      <c r="K60" s="4" t="s">
        <v>18</v>
      </c>
      <c r="L60" s="4" t="s">
        <v>169</v>
      </c>
    </row>
    <row r="61" spans="1:12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45595.650150462963</v>
      </c>
      <c r="F61" s="4" t="s">
        <v>21</v>
      </c>
      <c r="G61" s="4"/>
      <c r="H61" s="6">
        <v>21.1</v>
      </c>
      <c r="I61" s="4" t="s">
        <v>0</v>
      </c>
      <c r="J61" s="7">
        <v>500</v>
      </c>
      <c r="K61" s="4" t="s">
        <v>18</v>
      </c>
      <c r="L61" s="4" t="s">
        <v>170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45595.660937499997</v>
      </c>
      <c r="F62" s="4" t="s">
        <v>21</v>
      </c>
      <c r="G62" s="4"/>
      <c r="H62" s="6">
        <v>21</v>
      </c>
      <c r="I62" s="4" t="s">
        <v>0</v>
      </c>
      <c r="J62" s="7">
        <v>383</v>
      </c>
      <c r="K62" s="4" t="s">
        <v>18</v>
      </c>
      <c r="L62" s="4" t="s">
        <v>171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45595.660937499997</v>
      </c>
      <c r="F63" s="4" t="s">
        <v>21</v>
      </c>
      <c r="G63" s="4"/>
      <c r="H63" s="6">
        <v>20.95</v>
      </c>
      <c r="I63" s="4" t="s">
        <v>0</v>
      </c>
      <c r="J63" s="7">
        <v>85</v>
      </c>
      <c r="K63" s="4" t="s">
        <v>18</v>
      </c>
      <c r="L63" s="4" t="s">
        <v>172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45596.406608796293</v>
      </c>
      <c r="F64" s="4" t="s">
        <v>21</v>
      </c>
      <c r="G64" s="4"/>
      <c r="H64" s="6">
        <v>20.75</v>
      </c>
      <c r="I64" s="4" t="s">
        <v>0</v>
      </c>
      <c r="J64" s="7">
        <v>4</v>
      </c>
      <c r="K64" s="4" t="s">
        <v>18</v>
      </c>
      <c r="L64" s="4" t="s">
        <v>173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45596.406608796293</v>
      </c>
      <c r="F65" s="4" t="s">
        <v>21</v>
      </c>
      <c r="G65" s="4"/>
      <c r="H65" s="6">
        <v>20.75</v>
      </c>
      <c r="I65" s="4" t="s">
        <v>0</v>
      </c>
      <c r="J65" s="7">
        <v>1</v>
      </c>
      <c r="K65" s="4" t="s">
        <v>18</v>
      </c>
      <c r="L65" s="4" t="s">
        <v>174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45596.406608796293</v>
      </c>
      <c r="F66" s="4" t="s">
        <v>21</v>
      </c>
      <c r="G66" s="4"/>
      <c r="H66" s="6">
        <v>20.75</v>
      </c>
      <c r="I66" s="4" t="s">
        <v>0</v>
      </c>
      <c r="J66" s="7">
        <v>3</v>
      </c>
      <c r="K66" s="4" t="s">
        <v>18</v>
      </c>
      <c r="L66" s="4" t="s">
        <v>175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45596.406608796293</v>
      </c>
      <c r="F67" s="4" t="s">
        <v>21</v>
      </c>
      <c r="G67" s="4"/>
      <c r="H67" s="6">
        <v>20.75</v>
      </c>
      <c r="I67" s="4" t="s">
        <v>0</v>
      </c>
      <c r="J67" s="7">
        <v>1</v>
      </c>
      <c r="K67" s="4" t="s">
        <v>18</v>
      </c>
      <c r="L67" s="4" t="s">
        <v>176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45596.447430555556</v>
      </c>
      <c r="F68" s="4" t="s">
        <v>21</v>
      </c>
      <c r="G68" s="4"/>
      <c r="H68" s="6">
        <v>20.75</v>
      </c>
      <c r="I68" s="4" t="s">
        <v>0</v>
      </c>
      <c r="J68" s="7">
        <v>4</v>
      </c>
      <c r="K68" s="4" t="s">
        <v>18</v>
      </c>
      <c r="L68" s="4" t="s">
        <v>177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45596.447430555556</v>
      </c>
      <c r="F69" s="4" t="s">
        <v>21</v>
      </c>
      <c r="G69" s="4"/>
      <c r="H69" s="6">
        <v>20.75</v>
      </c>
      <c r="I69" s="4" t="s">
        <v>0</v>
      </c>
      <c r="J69" s="7">
        <v>20</v>
      </c>
      <c r="K69" s="4" t="s">
        <v>18</v>
      </c>
      <c r="L69" s="4" t="s">
        <v>178</v>
      </c>
    </row>
    <row r="70" spans="1:12" x14ac:dyDescent="0.2">
      <c r="A70" s="7" t="s">
        <v>22</v>
      </c>
      <c r="B70" s="7" t="s">
        <v>20</v>
      </c>
      <c r="C70" s="4" t="s">
        <v>1</v>
      </c>
      <c r="D70" s="4" t="s">
        <v>2</v>
      </c>
      <c r="E70" s="8">
        <v>45596.447430555556</v>
      </c>
      <c r="F70" s="4" t="s">
        <v>21</v>
      </c>
      <c r="G70" s="4"/>
      <c r="H70" s="6">
        <v>20.75</v>
      </c>
      <c r="I70" s="4" t="s">
        <v>0</v>
      </c>
      <c r="J70" s="7">
        <v>446</v>
      </c>
      <c r="K70" s="4" t="s">
        <v>18</v>
      </c>
      <c r="L70" s="4" t="s">
        <v>179</v>
      </c>
    </row>
    <row r="71" spans="1:12" x14ac:dyDescent="0.2">
      <c r="A71" s="7" t="s">
        <v>22</v>
      </c>
      <c r="B71" s="7" t="s">
        <v>20</v>
      </c>
      <c r="C71" s="4" t="s">
        <v>1</v>
      </c>
      <c r="D71" s="4" t="s">
        <v>2</v>
      </c>
      <c r="E71" s="8">
        <v>45596.447430555556</v>
      </c>
      <c r="F71" s="4" t="s">
        <v>21</v>
      </c>
      <c r="G71" s="4"/>
      <c r="H71" s="6">
        <v>20.75</v>
      </c>
      <c r="I71" s="4" t="s">
        <v>0</v>
      </c>
      <c r="J71" s="7">
        <v>266</v>
      </c>
      <c r="K71" s="4" t="s">
        <v>18</v>
      </c>
      <c r="L71" s="4" t="s">
        <v>180</v>
      </c>
    </row>
    <row r="72" spans="1:12" x14ac:dyDescent="0.2">
      <c r="A72" s="7" t="s">
        <v>22</v>
      </c>
      <c r="B72" s="7" t="s">
        <v>20</v>
      </c>
      <c r="C72" s="4" t="s">
        <v>1</v>
      </c>
      <c r="D72" s="4" t="s">
        <v>2</v>
      </c>
      <c r="E72" s="8">
        <v>45596.525381944448</v>
      </c>
      <c r="F72" s="4" t="s">
        <v>21</v>
      </c>
      <c r="G72" s="4"/>
      <c r="H72" s="6">
        <v>20.6</v>
      </c>
      <c r="I72" s="4" t="s">
        <v>0</v>
      </c>
      <c r="J72" s="7">
        <v>224</v>
      </c>
      <c r="K72" s="4" t="s">
        <v>18</v>
      </c>
      <c r="L72" s="4" t="s">
        <v>181</v>
      </c>
    </row>
    <row r="73" spans="1:12" x14ac:dyDescent="0.2">
      <c r="A73" s="7" t="s">
        <v>22</v>
      </c>
      <c r="B73" s="7" t="s">
        <v>20</v>
      </c>
      <c r="C73" s="4" t="s">
        <v>1</v>
      </c>
      <c r="D73" s="4" t="s">
        <v>2</v>
      </c>
      <c r="E73" s="8">
        <v>45596.525381944448</v>
      </c>
      <c r="F73" s="4" t="s">
        <v>21</v>
      </c>
      <c r="G73" s="4"/>
      <c r="H73" s="6">
        <v>20.6</v>
      </c>
      <c r="I73" s="4" t="s">
        <v>0</v>
      </c>
      <c r="J73" s="7">
        <v>131</v>
      </c>
      <c r="K73" s="4" t="s">
        <v>18</v>
      </c>
      <c r="L73" s="4" t="s">
        <v>182</v>
      </c>
    </row>
    <row r="74" spans="1:12" x14ac:dyDescent="0.2">
      <c r="A74" s="7" t="s">
        <v>22</v>
      </c>
      <c r="B74" s="7" t="s">
        <v>20</v>
      </c>
      <c r="C74" s="4" t="s">
        <v>1</v>
      </c>
      <c r="D74" s="4" t="s">
        <v>2</v>
      </c>
      <c r="E74" s="8">
        <v>45596.553067129629</v>
      </c>
      <c r="F74" s="4" t="s">
        <v>21</v>
      </c>
      <c r="G74" s="4"/>
      <c r="H74" s="6">
        <v>20.6</v>
      </c>
      <c r="I74" s="4" t="s">
        <v>0</v>
      </c>
      <c r="J74" s="7">
        <v>219</v>
      </c>
      <c r="K74" s="4" t="s">
        <v>18</v>
      </c>
      <c r="L74" s="4" t="s">
        <v>183</v>
      </c>
    </row>
    <row r="75" spans="1:12" x14ac:dyDescent="0.2">
      <c r="A75" s="7" t="s">
        <v>22</v>
      </c>
      <c r="B75" s="7" t="s">
        <v>20</v>
      </c>
      <c r="C75" s="4" t="s">
        <v>1</v>
      </c>
      <c r="D75" s="4" t="s">
        <v>2</v>
      </c>
      <c r="E75" s="8">
        <v>45596.553067129629</v>
      </c>
      <c r="F75" s="4" t="s">
        <v>21</v>
      </c>
      <c r="G75" s="4"/>
      <c r="H75" s="6">
        <v>20.6</v>
      </c>
      <c r="I75" s="4" t="s">
        <v>0</v>
      </c>
      <c r="J75" s="7">
        <v>30</v>
      </c>
      <c r="K75" s="4" t="s">
        <v>18</v>
      </c>
      <c r="L75" s="4" t="s">
        <v>184</v>
      </c>
    </row>
    <row r="76" spans="1:12" x14ac:dyDescent="0.2">
      <c r="A76" s="7" t="s">
        <v>22</v>
      </c>
      <c r="B76" s="7" t="s">
        <v>20</v>
      </c>
      <c r="C76" s="4" t="s">
        <v>1</v>
      </c>
      <c r="D76" s="4" t="s">
        <v>2</v>
      </c>
      <c r="E76" s="8">
        <v>45596.607465277775</v>
      </c>
      <c r="F76" s="4" t="s">
        <v>21</v>
      </c>
      <c r="G76" s="4"/>
      <c r="H76" s="6">
        <v>20.55</v>
      </c>
      <c r="I76" s="4" t="s">
        <v>0</v>
      </c>
      <c r="J76" s="7">
        <v>281</v>
      </c>
      <c r="K76" s="4" t="s">
        <v>18</v>
      </c>
      <c r="L76" s="4" t="s">
        <v>185</v>
      </c>
    </row>
    <row r="77" spans="1:12" x14ac:dyDescent="0.2">
      <c r="A77" s="7" t="s">
        <v>22</v>
      </c>
      <c r="B77" s="7" t="s">
        <v>20</v>
      </c>
      <c r="C77" s="4" t="s">
        <v>1</v>
      </c>
      <c r="D77" s="4" t="s">
        <v>2</v>
      </c>
      <c r="E77" s="8">
        <v>45596.652766203704</v>
      </c>
      <c r="F77" s="4" t="s">
        <v>21</v>
      </c>
      <c r="G77" s="4"/>
      <c r="H77" s="6">
        <v>20.5</v>
      </c>
      <c r="I77" s="4" t="s">
        <v>0</v>
      </c>
      <c r="J77" s="7">
        <v>267</v>
      </c>
      <c r="K77" s="4" t="s">
        <v>18</v>
      </c>
      <c r="L77" s="4" t="s">
        <v>186</v>
      </c>
    </row>
    <row r="78" spans="1:12" x14ac:dyDescent="0.2">
      <c r="A78" s="7" t="s">
        <v>22</v>
      </c>
      <c r="B78" s="7" t="s">
        <v>20</v>
      </c>
      <c r="C78" s="4" t="s">
        <v>1</v>
      </c>
      <c r="D78" s="4" t="s">
        <v>2</v>
      </c>
      <c r="E78" s="8">
        <v>45596.672696759262</v>
      </c>
      <c r="F78" s="4" t="s">
        <v>21</v>
      </c>
      <c r="G78" s="4"/>
      <c r="H78" s="6">
        <v>20.399999999999999</v>
      </c>
      <c r="I78" s="4" t="s">
        <v>0</v>
      </c>
      <c r="J78" s="7">
        <v>135</v>
      </c>
      <c r="K78" s="4" t="s">
        <v>18</v>
      </c>
      <c r="L78" s="4" t="s">
        <v>187</v>
      </c>
    </row>
    <row r="79" spans="1:12" x14ac:dyDescent="0.2">
      <c r="A79" s="7" t="s">
        <v>22</v>
      </c>
      <c r="B79" s="7" t="s">
        <v>20</v>
      </c>
      <c r="C79" s="4" t="s">
        <v>1</v>
      </c>
      <c r="D79" s="4" t="s">
        <v>2</v>
      </c>
      <c r="E79" s="8">
        <v>45596.692129629628</v>
      </c>
      <c r="F79" s="4" t="s">
        <v>21</v>
      </c>
      <c r="G79" s="4"/>
      <c r="H79" s="6">
        <v>20.399999999999999</v>
      </c>
      <c r="I79" s="4" t="s">
        <v>0</v>
      </c>
      <c r="J79" s="7">
        <v>276</v>
      </c>
      <c r="K79" s="4" t="s">
        <v>18</v>
      </c>
      <c r="L79" s="4" t="s">
        <v>188</v>
      </c>
    </row>
    <row r="80" spans="1:12" x14ac:dyDescent="0.2">
      <c r="A80" s="7" t="s">
        <v>22</v>
      </c>
      <c r="B80" s="7" t="s">
        <v>20</v>
      </c>
      <c r="C80" s="4" t="s">
        <v>1</v>
      </c>
      <c r="D80" s="4" t="s">
        <v>2</v>
      </c>
      <c r="E80" s="8">
        <v>45596.692164351851</v>
      </c>
      <c r="F80" s="4" t="s">
        <v>21</v>
      </c>
      <c r="G80" s="4"/>
      <c r="H80" s="6">
        <v>20.399999999999999</v>
      </c>
      <c r="I80" s="4" t="s">
        <v>0</v>
      </c>
      <c r="J80" s="7">
        <v>31</v>
      </c>
      <c r="K80" s="4" t="s">
        <v>18</v>
      </c>
      <c r="L80" s="4" t="s">
        <v>189</v>
      </c>
    </row>
    <row r="81" spans="1:12" x14ac:dyDescent="0.2">
      <c r="A81" s="7" t="s">
        <v>22</v>
      </c>
      <c r="B81" s="7" t="s">
        <v>20</v>
      </c>
      <c r="C81" s="4" t="s">
        <v>1</v>
      </c>
      <c r="D81" s="4" t="s">
        <v>2</v>
      </c>
      <c r="E81" s="8">
        <v>45596.725347222222</v>
      </c>
      <c r="F81" s="4" t="s">
        <v>21</v>
      </c>
      <c r="G81" s="4"/>
      <c r="H81" s="6">
        <v>20.55</v>
      </c>
      <c r="I81" s="4" t="s">
        <v>0</v>
      </c>
      <c r="J81" s="7">
        <v>69</v>
      </c>
      <c r="K81" s="4" t="s">
        <v>18</v>
      </c>
      <c r="L81" s="4" t="s">
        <v>190</v>
      </c>
    </row>
    <row r="82" spans="1:12" x14ac:dyDescent="0.2">
      <c r="A82" s="7" t="s">
        <v>22</v>
      </c>
      <c r="B82" s="7" t="s">
        <v>20</v>
      </c>
      <c r="C82" s="4" t="s">
        <v>1</v>
      </c>
      <c r="D82" s="4" t="s">
        <v>2</v>
      </c>
      <c r="E82" s="8">
        <v>45596.725347222222</v>
      </c>
      <c r="F82" s="4" t="s">
        <v>21</v>
      </c>
      <c r="G82" s="4"/>
      <c r="H82" s="6">
        <v>20.55</v>
      </c>
      <c r="I82" s="4" t="s">
        <v>0</v>
      </c>
      <c r="J82" s="7">
        <v>260</v>
      </c>
      <c r="K82" s="4" t="s">
        <v>18</v>
      </c>
      <c r="L82" s="4" t="s">
        <v>191</v>
      </c>
    </row>
    <row r="83" spans="1:12" x14ac:dyDescent="0.2">
      <c r="A83" s="7" t="s">
        <v>22</v>
      </c>
      <c r="B83" s="7" t="s">
        <v>20</v>
      </c>
      <c r="C83" s="4" t="s">
        <v>1</v>
      </c>
      <c r="D83" s="4" t="s">
        <v>2</v>
      </c>
      <c r="E83" s="8">
        <v>45597.399456018517</v>
      </c>
      <c r="F83" s="4" t="s">
        <v>21</v>
      </c>
      <c r="G83" s="4"/>
      <c r="H83" s="6">
        <v>20.65</v>
      </c>
      <c r="I83" s="4" t="s">
        <v>0</v>
      </c>
      <c r="J83" s="7">
        <v>252</v>
      </c>
      <c r="K83" s="4" t="s">
        <v>18</v>
      </c>
      <c r="L83" s="4" t="s">
        <v>192</v>
      </c>
    </row>
    <row r="84" spans="1:12" x14ac:dyDescent="0.2">
      <c r="A84" s="7" t="s">
        <v>22</v>
      </c>
      <c r="B84" s="7" t="s">
        <v>20</v>
      </c>
      <c r="C84" s="4" t="s">
        <v>1</v>
      </c>
      <c r="D84" s="4" t="s">
        <v>2</v>
      </c>
      <c r="E84" s="8">
        <v>45597.428263888891</v>
      </c>
      <c r="F84" s="4" t="s">
        <v>21</v>
      </c>
      <c r="G84" s="4"/>
      <c r="H84" s="6">
        <v>20.45</v>
      </c>
      <c r="I84" s="4" t="s">
        <v>0</v>
      </c>
      <c r="J84" s="7">
        <v>110</v>
      </c>
      <c r="K84" s="4" t="s">
        <v>18</v>
      </c>
      <c r="L84" s="4" t="s">
        <v>193</v>
      </c>
    </row>
    <row r="85" spans="1:12" x14ac:dyDescent="0.2">
      <c r="A85" s="7" t="s">
        <v>22</v>
      </c>
      <c r="B85" s="7" t="s">
        <v>20</v>
      </c>
      <c r="C85" s="4" t="s">
        <v>1</v>
      </c>
      <c r="D85" s="4" t="s">
        <v>2</v>
      </c>
      <c r="E85" s="8">
        <v>45597.428437499999</v>
      </c>
      <c r="F85" s="4" t="s">
        <v>21</v>
      </c>
      <c r="G85" s="4"/>
      <c r="H85" s="6">
        <v>20.45</v>
      </c>
      <c r="I85" s="4" t="s">
        <v>0</v>
      </c>
      <c r="J85" s="7">
        <v>162</v>
      </c>
      <c r="K85" s="4" t="s">
        <v>18</v>
      </c>
      <c r="L85" s="4" t="s">
        <v>194</v>
      </c>
    </row>
    <row r="86" spans="1:12" x14ac:dyDescent="0.2">
      <c r="A86" s="7" t="s">
        <v>22</v>
      </c>
      <c r="B86" s="7" t="s">
        <v>20</v>
      </c>
      <c r="C86" s="4" t="s">
        <v>1</v>
      </c>
      <c r="D86" s="4" t="s">
        <v>2</v>
      </c>
      <c r="E86" s="8">
        <v>45597.469050925924</v>
      </c>
      <c r="F86" s="4" t="s">
        <v>21</v>
      </c>
      <c r="G86" s="4"/>
      <c r="H86" s="6">
        <v>20.350000000000001</v>
      </c>
      <c r="I86" s="4" t="s">
        <v>0</v>
      </c>
      <c r="J86" s="7">
        <v>266</v>
      </c>
      <c r="K86" s="4" t="s">
        <v>18</v>
      </c>
      <c r="L86" s="4" t="s">
        <v>195</v>
      </c>
    </row>
    <row r="87" spans="1:12" x14ac:dyDescent="0.2">
      <c r="A87" s="7" t="s">
        <v>22</v>
      </c>
      <c r="B87" s="7" t="s">
        <v>20</v>
      </c>
      <c r="C87" s="4" t="s">
        <v>1</v>
      </c>
      <c r="D87" s="4" t="s">
        <v>2</v>
      </c>
      <c r="E87" s="8">
        <v>45597.485798611109</v>
      </c>
      <c r="F87" s="4" t="s">
        <v>21</v>
      </c>
      <c r="G87" s="4"/>
      <c r="H87" s="6">
        <v>20.5</v>
      </c>
      <c r="I87" s="4" t="s">
        <v>0</v>
      </c>
      <c r="J87" s="7">
        <v>2</v>
      </c>
      <c r="K87" s="4" t="s">
        <v>18</v>
      </c>
      <c r="L87" s="4" t="s">
        <v>196</v>
      </c>
    </row>
    <row r="88" spans="1:12" x14ac:dyDescent="0.2">
      <c r="A88" s="7" t="s">
        <v>22</v>
      </c>
      <c r="B88" s="7" t="s">
        <v>20</v>
      </c>
      <c r="C88" s="4" t="s">
        <v>1</v>
      </c>
      <c r="D88" s="4" t="s">
        <v>2</v>
      </c>
      <c r="E88" s="8">
        <v>45597.546041666668</v>
      </c>
      <c r="F88" s="4" t="s">
        <v>21</v>
      </c>
      <c r="G88" s="4"/>
      <c r="H88" s="6">
        <v>20.65</v>
      </c>
      <c r="I88" s="4" t="s">
        <v>0</v>
      </c>
      <c r="J88" s="7">
        <v>594</v>
      </c>
      <c r="K88" s="4" t="s">
        <v>18</v>
      </c>
      <c r="L88" s="4" t="s">
        <v>197</v>
      </c>
    </row>
    <row r="89" spans="1:12" x14ac:dyDescent="0.2">
      <c r="A89" s="7" t="s">
        <v>22</v>
      </c>
      <c r="B89" s="7" t="s">
        <v>20</v>
      </c>
      <c r="C89" s="4" t="s">
        <v>1</v>
      </c>
      <c r="D89" s="4" t="s">
        <v>2</v>
      </c>
      <c r="E89" s="8">
        <v>45597.606990740744</v>
      </c>
      <c r="F89" s="4" t="s">
        <v>21</v>
      </c>
      <c r="G89" s="4"/>
      <c r="H89" s="6">
        <v>20.7</v>
      </c>
      <c r="I89" s="4" t="s">
        <v>0</v>
      </c>
      <c r="J89" s="7">
        <v>260</v>
      </c>
      <c r="K89" s="4" t="s">
        <v>18</v>
      </c>
      <c r="L89" s="4" t="s">
        <v>198</v>
      </c>
    </row>
    <row r="90" spans="1:12" x14ac:dyDescent="0.2">
      <c r="A90" s="7" t="s">
        <v>22</v>
      </c>
      <c r="B90" s="7" t="s">
        <v>20</v>
      </c>
      <c r="C90" s="4" t="s">
        <v>1</v>
      </c>
      <c r="D90" s="4" t="s">
        <v>2</v>
      </c>
      <c r="E90" s="8">
        <v>45597.645127314812</v>
      </c>
      <c r="F90" s="4" t="s">
        <v>21</v>
      </c>
      <c r="G90" s="4"/>
      <c r="H90" s="6">
        <v>20.55</v>
      </c>
      <c r="I90" s="4" t="s">
        <v>0</v>
      </c>
      <c r="J90" s="7">
        <v>312</v>
      </c>
      <c r="K90" s="4" t="s">
        <v>18</v>
      </c>
      <c r="L90" s="4" t="s">
        <v>199</v>
      </c>
    </row>
    <row r="91" spans="1:12" x14ac:dyDescent="0.2">
      <c r="A91" s="7" t="s">
        <v>22</v>
      </c>
      <c r="B91" s="7" t="s">
        <v>20</v>
      </c>
      <c r="C91" s="4" t="s">
        <v>1</v>
      </c>
      <c r="D91" s="4" t="s">
        <v>2</v>
      </c>
      <c r="E91" s="8">
        <v>45597.672893518517</v>
      </c>
      <c r="F91" s="4" t="s">
        <v>21</v>
      </c>
      <c r="G91" s="4"/>
      <c r="H91" s="6">
        <v>20.3</v>
      </c>
      <c r="I91" s="4" t="s">
        <v>0</v>
      </c>
      <c r="J91" s="7">
        <v>257</v>
      </c>
      <c r="K91" s="4" t="s">
        <v>18</v>
      </c>
      <c r="L91" s="4" t="s">
        <v>200</v>
      </c>
    </row>
    <row r="92" spans="1:12" x14ac:dyDescent="0.2">
      <c r="A92" s="7" t="s">
        <v>22</v>
      </c>
      <c r="B92" s="7" t="s">
        <v>20</v>
      </c>
      <c r="C92" s="4" t="s">
        <v>1</v>
      </c>
      <c r="D92" s="4" t="s">
        <v>2</v>
      </c>
      <c r="E92" s="8">
        <v>45597.703981481478</v>
      </c>
      <c r="F92" s="4" t="s">
        <v>21</v>
      </c>
      <c r="G92" s="4"/>
      <c r="H92" s="6">
        <v>20.5</v>
      </c>
      <c r="I92" s="4" t="s">
        <v>0</v>
      </c>
      <c r="J92" s="7">
        <v>97</v>
      </c>
      <c r="K92" s="4" t="s">
        <v>18</v>
      </c>
      <c r="L92" s="4" t="s">
        <v>201</v>
      </c>
    </row>
    <row r="93" spans="1:12" x14ac:dyDescent="0.2">
      <c r="A93" s="7" t="s">
        <v>22</v>
      </c>
      <c r="B93" s="7" t="s">
        <v>20</v>
      </c>
      <c r="C93" s="4" t="s">
        <v>1</v>
      </c>
      <c r="D93" s="4" t="s">
        <v>2</v>
      </c>
      <c r="E93" s="8">
        <v>45597.703981481478</v>
      </c>
      <c r="F93" s="4" t="s">
        <v>21</v>
      </c>
      <c r="G93" s="4"/>
      <c r="H93" s="6">
        <v>20.5</v>
      </c>
      <c r="I93" s="4" t="s">
        <v>0</v>
      </c>
      <c r="J93" s="7">
        <v>368</v>
      </c>
      <c r="K93" s="4" t="s">
        <v>18</v>
      </c>
      <c r="L93" s="4" t="s">
        <v>202</v>
      </c>
    </row>
  </sheetData>
  <mergeCells count="1">
    <mergeCell ref="A2:J2"/>
  </mergeCells>
  <phoneticPr fontId="6" type="noConversion"/>
  <conditionalFormatting sqref="G12">
    <cfRule type="cellIs" dxfId="1" priority="5" operator="equal">
      <formula>$F$4</formula>
    </cfRule>
    <cfRule type="cellIs" dxfId="0" priority="6" operator="notEqual">
      <formula>$F$4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89"/>
  <sheetViews>
    <sheetView topLeftCell="A28" zoomScale="112" zoomScaleNormal="112" workbookViewId="0">
      <selection activeCell="J53" sqref="J53"/>
    </sheetView>
  </sheetViews>
  <sheetFormatPr defaultColWidth="9.140625" defaultRowHeight="12.75" x14ac:dyDescent="0.2"/>
  <cols>
    <col min="1" max="3" width="9.140625" style="30"/>
    <col min="4" max="4" width="15.42578125" style="30" bestFit="1" customWidth="1"/>
    <col min="5" max="5" width="9.85546875" style="30" customWidth="1"/>
    <col min="6" max="6" width="13" style="30" customWidth="1"/>
    <col min="7" max="7" width="13.42578125" style="30" customWidth="1"/>
    <col min="8" max="8" width="11" style="30" customWidth="1"/>
    <col min="9" max="16384" width="9.140625" style="30"/>
  </cols>
  <sheetData>
    <row r="7" spans="4:13" ht="51" x14ac:dyDescent="0.2">
      <c r="D7" s="28" t="s">
        <v>25</v>
      </c>
      <c r="E7" s="28" t="s">
        <v>26</v>
      </c>
      <c r="F7" s="28" t="s">
        <v>27</v>
      </c>
      <c r="G7" s="28" t="s">
        <v>28</v>
      </c>
      <c r="H7" s="28" t="s">
        <v>29</v>
      </c>
      <c r="I7" s="28" t="s">
        <v>30</v>
      </c>
      <c r="J7" s="29"/>
      <c r="K7" s="29"/>
      <c r="L7" s="29"/>
      <c r="M7" s="29"/>
    </row>
    <row r="9" spans="4:13" x14ac:dyDescent="0.2">
      <c r="D9" s="30" t="s">
        <v>31</v>
      </c>
      <c r="E9" s="33">
        <v>6000</v>
      </c>
      <c r="F9" s="32">
        <v>7.8467971446917611E-5</v>
      </c>
      <c r="G9" s="35">
        <v>22.086600000000001</v>
      </c>
      <c r="H9" s="33">
        <f>ROUND(E9*G9,2)</f>
        <v>132519.6</v>
      </c>
      <c r="I9" s="24" t="s">
        <v>35</v>
      </c>
    </row>
    <row r="10" spans="4:13" x14ac:dyDescent="0.2">
      <c r="D10" s="30" t="s">
        <v>32</v>
      </c>
      <c r="E10" s="33">
        <v>6620</v>
      </c>
      <c r="F10" s="32">
        <v>8.6576328496432427E-5</v>
      </c>
      <c r="G10" s="35">
        <v>22.456759966767368</v>
      </c>
      <c r="H10" s="33">
        <f>ROUND(E10*G10,2)</f>
        <v>148663.75</v>
      </c>
      <c r="I10" s="24" t="s">
        <v>36</v>
      </c>
    </row>
    <row r="11" spans="4:13" x14ac:dyDescent="0.2">
      <c r="D11" s="30" t="s">
        <v>33</v>
      </c>
      <c r="E11" s="33">
        <v>0</v>
      </c>
      <c r="F11" s="32">
        <v>0</v>
      </c>
      <c r="G11" s="35" t="s">
        <v>37</v>
      </c>
      <c r="H11" s="33">
        <v>0</v>
      </c>
      <c r="I11" s="24" t="s">
        <v>37</v>
      </c>
    </row>
    <row r="12" spans="4:13" x14ac:dyDescent="0.2">
      <c r="D12" s="30" t="s">
        <v>34</v>
      </c>
      <c r="E12" s="33">
        <v>12000</v>
      </c>
      <c r="F12" s="32">
        <v>1.6000000000000001E-4</v>
      </c>
      <c r="G12" s="35">
        <v>20.293990999999998</v>
      </c>
      <c r="H12" s="33">
        <f t="shared" ref="H12:H16" si="0">ROUND(E12*G12,2)</f>
        <v>243527.89</v>
      </c>
      <c r="I12" s="24" t="s">
        <v>38</v>
      </c>
    </row>
    <row r="13" spans="4:13" x14ac:dyDescent="0.2">
      <c r="D13" s="30" t="s">
        <v>40</v>
      </c>
      <c r="E13" s="33">
        <v>12350</v>
      </c>
      <c r="F13" s="32">
        <v>1.9616992861729403E-4</v>
      </c>
      <c r="G13" s="35">
        <v>19.564298007692308</v>
      </c>
      <c r="H13" s="33">
        <f t="shared" si="0"/>
        <v>241619.08</v>
      </c>
      <c r="I13" s="24" t="s">
        <v>41</v>
      </c>
    </row>
    <row r="14" spans="4:13" x14ac:dyDescent="0.2">
      <c r="D14" s="30" t="s">
        <v>43</v>
      </c>
      <c r="E14" s="33">
        <v>14132</v>
      </c>
      <c r="F14" s="32">
        <v>1.8481822874797331E-4</v>
      </c>
      <c r="G14" s="35">
        <v>19.884748083215399</v>
      </c>
      <c r="H14" s="33">
        <f t="shared" si="0"/>
        <v>281011.26</v>
      </c>
      <c r="I14" s="24" t="s">
        <v>44</v>
      </c>
    </row>
    <row r="15" spans="4:13" x14ac:dyDescent="0.2">
      <c r="D15" s="30" t="s">
        <v>45</v>
      </c>
      <c r="E15" s="33">
        <v>11859</v>
      </c>
      <c r="F15" s="32">
        <v>1.5509194556483267E-4</v>
      </c>
      <c r="G15" s="35">
        <v>19.699018315709587</v>
      </c>
      <c r="H15" s="33">
        <f t="shared" si="0"/>
        <v>233610.66</v>
      </c>
      <c r="I15" s="24" t="s">
        <v>46</v>
      </c>
    </row>
    <row r="16" spans="4:13" x14ac:dyDescent="0.2">
      <c r="D16" s="30" t="s">
        <v>47</v>
      </c>
      <c r="E16" s="33">
        <v>14541</v>
      </c>
      <c r="F16" s="32">
        <v>1.5509194556483267E-4</v>
      </c>
      <c r="G16" s="35">
        <v>19.0252376121312</v>
      </c>
      <c r="H16" s="33">
        <f t="shared" si="0"/>
        <v>276645.98</v>
      </c>
      <c r="I16" s="24" t="s">
        <v>48</v>
      </c>
    </row>
    <row r="17" spans="4:9" x14ac:dyDescent="0.2">
      <c r="D17" s="30" t="s">
        <v>49</v>
      </c>
      <c r="E17" s="33">
        <v>14669</v>
      </c>
      <c r="F17" s="32">
        <v>1.9184111219247243E-4</v>
      </c>
      <c r="G17" s="35">
        <v>18.780077697252707</v>
      </c>
      <c r="H17" s="33">
        <f t="shared" ref="H17:H22" si="1">ROUND(E17*G17,2)</f>
        <v>275484.96000000002</v>
      </c>
      <c r="I17" s="24" t="s">
        <v>50</v>
      </c>
    </row>
    <row r="18" spans="4:9" x14ac:dyDescent="0.2">
      <c r="D18" s="30" t="s">
        <v>51</v>
      </c>
      <c r="E18" s="33">
        <v>14363</v>
      </c>
      <c r="F18" s="32">
        <v>1.9201112613060741E-4</v>
      </c>
      <c r="G18" s="35">
        <v>18.897689903850171</v>
      </c>
      <c r="H18" s="33">
        <f t="shared" si="1"/>
        <v>271427.52</v>
      </c>
      <c r="I18" s="24" t="s">
        <v>52</v>
      </c>
    </row>
    <row r="19" spans="4:9" x14ac:dyDescent="0.2">
      <c r="D19" s="30" t="s">
        <v>53</v>
      </c>
      <c r="E19" s="33">
        <v>14586</v>
      </c>
      <c r="F19" s="32">
        <v>1.9075563858745673E-4</v>
      </c>
      <c r="G19" s="35">
        <v>18.944811296585765</v>
      </c>
      <c r="H19" s="33">
        <f t="shared" si="1"/>
        <v>276329.02</v>
      </c>
      <c r="I19" s="24" t="s">
        <v>54</v>
      </c>
    </row>
    <row r="20" spans="4:9" x14ac:dyDescent="0.2">
      <c r="D20" s="30" t="s">
        <v>55</v>
      </c>
      <c r="E20" s="33">
        <v>14501</v>
      </c>
      <c r="F20" s="32">
        <v>1.8964400899195872E-4</v>
      </c>
      <c r="G20" s="35">
        <v>18.919966861044063</v>
      </c>
      <c r="H20" s="33">
        <f t="shared" si="1"/>
        <v>274358.44</v>
      </c>
      <c r="I20" s="24" t="s">
        <v>56</v>
      </c>
    </row>
    <row r="21" spans="4:9" x14ac:dyDescent="0.2">
      <c r="D21" s="30" t="s">
        <v>57</v>
      </c>
      <c r="E21" s="33">
        <v>14540</v>
      </c>
      <c r="F21" s="32">
        <v>1.901540508063637E-4</v>
      </c>
      <c r="G21" s="35">
        <v>18.728533865199449</v>
      </c>
      <c r="H21" s="33">
        <f t="shared" si="1"/>
        <v>272312.88</v>
      </c>
      <c r="I21" s="24" t="s">
        <v>58</v>
      </c>
    </row>
    <row r="22" spans="4:9" x14ac:dyDescent="0.2">
      <c r="D22" s="30" t="s">
        <v>59</v>
      </c>
      <c r="E22" s="33">
        <v>14189</v>
      </c>
      <c r="F22" s="32">
        <v>1.8556367447671902E-4</v>
      </c>
      <c r="G22" s="35">
        <v>18.897019992740859</v>
      </c>
      <c r="H22" s="33">
        <f t="shared" si="1"/>
        <v>268129.82</v>
      </c>
      <c r="I22" s="24" t="s">
        <v>60</v>
      </c>
    </row>
    <row r="23" spans="4:9" x14ac:dyDescent="0.2">
      <c r="D23" s="30" t="s">
        <v>61</v>
      </c>
      <c r="E23" s="33">
        <v>11680</v>
      </c>
      <c r="F23" s="32">
        <v>1.5275098441666629E-4</v>
      </c>
      <c r="G23" s="35">
        <v>19.008157760273971</v>
      </c>
      <c r="H23" s="33">
        <f t="shared" ref="H23:H24" si="2">ROUND(E23*G23,2)</f>
        <v>222015.28</v>
      </c>
      <c r="I23" s="24" t="s">
        <v>62</v>
      </c>
    </row>
    <row r="24" spans="4:9" x14ac:dyDescent="0.2">
      <c r="D24" s="30" t="s">
        <v>63</v>
      </c>
      <c r="E24" s="33">
        <v>12000</v>
      </c>
      <c r="F24" s="32">
        <v>1.5693594289383522E-4</v>
      </c>
      <c r="G24" s="35">
        <v>19.034573250000001</v>
      </c>
      <c r="H24" s="33">
        <f t="shared" si="2"/>
        <v>228414.88</v>
      </c>
      <c r="I24" s="24" t="s">
        <v>64</v>
      </c>
    </row>
    <row r="25" spans="4:9" x14ac:dyDescent="0.2">
      <c r="D25" s="30" t="s">
        <v>65</v>
      </c>
      <c r="E25" s="33">
        <v>15000</v>
      </c>
      <c r="F25" s="32">
        <v>1.5693594289383522E-4</v>
      </c>
      <c r="G25" s="35">
        <v>18.954895799999999</v>
      </c>
      <c r="H25" s="33">
        <f t="shared" ref="H25:H30" si="3">ROUND(E25*G25,2)</f>
        <v>284323.44</v>
      </c>
      <c r="I25" s="24" t="s">
        <v>66</v>
      </c>
    </row>
    <row r="26" spans="4:9" x14ac:dyDescent="0.2">
      <c r="D26" s="30" t="s">
        <v>67</v>
      </c>
      <c r="E26" s="33">
        <v>14007</v>
      </c>
      <c r="F26" s="32">
        <v>1.8318347934282917E-4</v>
      </c>
      <c r="G26" s="35">
        <v>18.94241869686585</v>
      </c>
      <c r="H26" s="33">
        <f t="shared" si="3"/>
        <v>265326.46000000002</v>
      </c>
      <c r="I26" s="24" t="s">
        <v>68</v>
      </c>
    </row>
    <row r="27" spans="4:9" x14ac:dyDescent="0.2">
      <c r="D27" s="30" t="s">
        <v>69</v>
      </c>
      <c r="E27" s="33">
        <v>14405</v>
      </c>
      <c r="F27" s="32">
        <v>1.8838852144880804E-4</v>
      </c>
      <c r="G27" s="35">
        <v>18.998680932245747</v>
      </c>
      <c r="H27" s="33">
        <f t="shared" si="3"/>
        <v>273676</v>
      </c>
      <c r="I27" s="24" t="s">
        <v>70</v>
      </c>
    </row>
    <row r="28" spans="4:9" x14ac:dyDescent="0.2">
      <c r="D28" s="30" t="s">
        <v>71</v>
      </c>
      <c r="E28" s="33">
        <v>10451</v>
      </c>
      <c r="F28" s="32">
        <v>1.3667812826528934E-4</v>
      </c>
      <c r="G28" s="35">
        <v>18.921423025834848</v>
      </c>
      <c r="H28" s="33">
        <f t="shared" si="3"/>
        <v>197747.79</v>
      </c>
      <c r="I28" s="24" t="s">
        <v>72</v>
      </c>
    </row>
    <row r="29" spans="4:9" x14ac:dyDescent="0.2">
      <c r="D29" s="30" t="s">
        <v>73</v>
      </c>
      <c r="E29" s="33">
        <v>14420</v>
      </c>
      <c r="F29" s="32">
        <v>1.8858469137742533E-4</v>
      </c>
      <c r="G29" s="35">
        <v>18.712622725104023</v>
      </c>
      <c r="H29" s="33">
        <f t="shared" si="3"/>
        <v>269836.02</v>
      </c>
      <c r="I29" s="24" t="s">
        <v>74</v>
      </c>
    </row>
    <row r="30" spans="4:9" x14ac:dyDescent="0.2">
      <c r="D30" s="30" t="s">
        <v>75</v>
      </c>
      <c r="E30" s="33">
        <v>16930</v>
      </c>
      <c r="F30" s="32">
        <v>2.214104594327192E-4</v>
      </c>
      <c r="G30" s="35">
        <v>18.91537162215003</v>
      </c>
      <c r="H30" s="33">
        <f t="shared" si="3"/>
        <v>320237.24</v>
      </c>
      <c r="I30" s="24" t="s">
        <v>76</v>
      </c>
    </row>
    <row r="31" spans="4:9" x14ac:dyDescent="0.2">
      <c r="D31" s="30" t="s">
        <v>77</v>
      </c>
      <c r="E31" s="33">
        <v>19470</v>
      </c>
      <c r="F31" s="32">
        <v>2.5462856734524762E-4</v>
      </c>
      <c r="G31" s="35">
        <v>18.924501057113506</v>
      </c>
      <c r="H31" s="33">
        <f t="shared" ref="H31" si="4">ROUND(E31*G31,2)</f>
        <v>368460.04</v>
      </c>
      <c r="I31" s="24" t="s">
        <v>78</v>
      </c>
    </row>
    <row r="32" spans="4:9" x14ac:dyDescent="0.2">
      <c r="D32" s="30" t="s">
        <v>79</v>
      </c>
      <c r="E32" s="33">
        <v>21721</v>
      </c>
      <c r="F32" s="32">
        <v>2.8406713463308294E-4</v>
      </c>
      <c r="G32" s="35">
        <v>19.514592047925969</v>
      </c>
      <c r="H32" s="33">
        <f t="shared" ref="H32" si="5">ROUND(E32*G32,2)</f>
        <v>423876.45</v>
      </c>
      <c r="I32" s="24" t="s">
        <v>80</v>
      </c>
    </row>
    <row r="33" spans="4:12" x14ac:dyDescent="0.2">
      <c r="D33" s="30" t="s">
        <v>81</v>
      </c>
      <c r="E33" s="33">
        <v>14730</v>
      </c>
      <c r="F33" s="32">
        <v>1.9263886990218275E-4</v>
      </c>
      <c r="G33" s="35">
        <v>21.165848643584521</v>
      </c>
      <c r="H33" s="33">
        <f t="shared" ref="H33" si="6">ROUND(E33*G33,2)</f>
        <v>311772.95</v>
      </c>
      <c r="I33" s="24" t="s">
        <v>82</v>
      </c>
    </row>
    <row r="34" spans="4:12" x14ac:dyDescent="0.2">
      <c r="D34" s="30" t="s">
        <v>84</v>
      </c>
      <c r="E34" s="33">
        <v>15000</v>
      </c>
      <c r="F34" s="32">
        <v>1.9616992861729403E-4</v>
      </c>
      <c r="G34" s="35">
        <v>21.610923199999998</v>
      </c>
      <c r="H34" s="33">
        <f t="shared" ref="H34" si="7">ROUND(E34*G34,2)</f>
        <v>324163.84999999998</v>
      </c>
      <c r="I34" s="24" t="s">
        <v>83</v>
      </c>
    </row>
    <row r="35" spans="4:12" x14ac:dyDescent="0.2">
      <c r="D35" s="30" t="s">
        <v>85</v>
      </c>
      <c r="E35" s="33">
        <v>15000</v>
      </c>
      <c r="F35" s="32">
        <v>1.9616992861729403E-4</v>
      </c>
      <c r="G35" s="35">
        <v>22.041773200000002</v>
      </c>
      <c r="H35" s="33">
        <f t="shared" ref="H35" si="8">ROUND(E35*G35,2)</f>
        <v>330626.59999999998</v>
      </c>
      <c r="I35" s="24" t="s">
        <v>86</v>
      </c>
    </row>
    <row r="36" spans="4:12" x14ac:dyDescent="0.2">
      <c r="D36" s="30" t="s">
        <v>87</v>
      </c>
      <c r="E36" s="33">
        <v>14914</v>
      </c>
      <c r="F36" s="32">
        <v>1.9504522102655489E-4</v>
      </c>
      <c r="G36" s="35">
        <v>21.572988485986318</v>
      </c>
      <c r="H36" s="33">
        <f t="shared" ref="H36" si="9">ROUND(E36*G36,2)</f>
        <v>321739.55</v>
      </c>
      <c r="I36" s="24" t="s">
        <v>88</v>
      </c>
    </row>
    <row r="37" spans="4:12" x14ac:dyDescent="0.2">
      <c r="D37" s="30" t="s">
        <v>89</v>
      </c>
      <c r="E37" s="33">
        <v>14399</v>
      </c>
      <c r="F37" s="32">
        <v>1.9616992861729403E-4</v>
      </c>
      <c r="G37" s="35">
        <v>22.742971754913537</v>
      </c>
      <c r="H37" s="33">
        <f t="shared" ref="H37" si="10">ROUND(E37*G37,2)</f>
        <v>327476.05</v>
      </c>
      <c r="I37" s="24" t="s">
        <v>90</v>
      </c>
    </row>
    <row r="38" spans="4:12" x14ac:dyDescent="0.2">
      <c r="D38" s="30" t="s">
        <v>91</v>
      </c>
      <c r="E38" s="33">
        <v>15000</v>
      </c>
      <c r="F38" s="32">
        <v>1.9616992861729403E-4</v>
      </c>
      <c r="G38" s="35">
        <v>22.952689999999997</v>
      </c>
      <c r="H38" s="33">
        <f>ROUND(E38*G38,2)</f>
        <v>344290.35</v>
      </c>
      <c r="I38" s="24" t="s">
        <v>92</v>
      </c>
    </row>
    <row r="39" spans="4:12" x14ac:dyDescent="0.2">
      <c r="D39" s="30" t="s">
        <v>93</v>
      </c>
      <c r="E39" s="33">
        <v>14575</v>
      </c>
      <c r="F39" s="32">
        <v>1.9061178063980403E-4</v>
      </c>
      <c r="G39" s="35">
        <v>23.132762</v>
      </c>
      <c r="H39" s="33">
        <f t="shared" ref="H39:H45" si="11">ROUND(E39*G39,2)</f>
        <v>337160.01</v>
      </c>
      <c r="I39" s="24" t="s">
        <v>94</v>
      </c>
    </row>
    <row r="40" spans="4:12" x14ac:dyDescent="0.2">
      <c r="D40" s="30" t="s">
        <v>95</v>
      </c>
      <c r="E40" s="33">
        <v>14599</v>
      </c>
      <c r="F40" s="32">
        <v>1.9061178063980403E-4</v>
      </c>
      <c r="G40" s="35">
        <v>23.593146895129802</v>
      </c>
      <c r="H40" s="33">
        <f t="shared" si="11"/>
        <v>344436.35</v>
      </c>
      <c r="I40" s="24" t="s">
        <v>96</v>
      </c>
    </row>
    <row r="41" spans="4:12" x14ac:dyDescent="0.2">
      <c r="D41" s="30" t="s">
        <v>97</v>
      </c>
      <c r="E41" s="33">
        <v>14763</v>
      </c>
      <c r="F41" s="32">
        <v>1.930704437451408E-4</v>
      </c>
      <c r="G41" s="35">
        <v>24.363056151595206</v>
      </c>
      <c r="H41" s="33">
        <f t="shared" si="11"/>
        <v>359671.8</v>
      </c>
      <c r="I41" s="24" t="s">
        <v>98</v>
      </c>
    </row>
    <row r="42" spans="4:12" x14ac:dyDescent="0.2">
      <c r="D42" s="30" t="s">
        <v>99</v>
      </c>
      <c r="E42" s="33">
        <v>14820</v>
      </c>
      <c r="F42" s="32">
        <v>1.9381588947388649E-4</v>
      </c>
      <c r="G42" s="35">
        <v>24.610732080971658</v>
      </c>
      <c r="H42" s="33">
        <f t="shared" si="11"/>
        <v>364731.05</v>
      </c>
      <c r="I42" s="24" t="s">
        <v>100</v>
      </c>
    </row>
    <row r="43" spans="4:12" x14ac:dyDescent="0.2">
      <c r="D43" s="30" t="s">
        <v>101</v>
      </c>
      <c r="E43" s="33">
        <v>15000</v>
      </c>
      <c r="F43" s="32">
        <v>1.9616992861729403E-4</v>
      </c>
      <c r="G43" s="35">
        <v>26.520973400000003</v>
      </c>
      <c r="H43" s="33">
        <f t="shared" si="11"/>
        <v>397814.6</v>
      </c>
      <c r="I43" s="24" t="s">
        <v>102</v>
      </c>
    </row>
    <row r="44" spans="4:12" x14ac:dyDescent="0.2">
      <c r="D44" s="30" t="s">
        <v>103</v>
      </c>
      <c r="E44" s="33">
        <v>14514</v>
      </c>
      <c r="F44" s="32">
        <v>1.8981402293009371E-4</v>
      </c>
      <c r="G44" s="35">
        <v>26.18155921165771</v>
      </c>
      <c r="H44" s="33">
        <f t="shared" si="11"/>
        <v>379999.15</v>
      </c>
      <c r="I44" s="24" t="s">
        <v>104</v>
      </c>
    </row>
    <row r="45" spans="4:12" x14ac:dyDescent="0.2">
      <c r="D45" s="30" t="s">
        <v>105</v>
      </c>
      <c r="E45" s="33">
        <v>3000</v>
      </c>
      <c r="F45" s="32">
        <v>3.9233985723458805E-5</v>
      </c>
      <c r="G45" s="35">
        <v>23.563182999999999</v>
      </c>
      <c r="H45" s="33">
        <f t="shared" si="11"/>
        <v>70689.55</v>
      </c>
      <c r="I45" s="24" t="s">
        <v>106</v>
      </c>
    </row>
    <row r="46" spans="4:12" x14ac:dyDescent="0.2">
      <c r="D46" s="30" t="s">
        <v>107</v>
      </c>
      <c r="E46" s="33">
        <v>15000</v>
      </c>
      <c r="F46" s="32">
        <v>1.9616992861729403E-4</v>
      </c>
      <c r="G46" s="35">
        <v>23.243796800000002</v>
      </c>
      <c r="H46" s="33">
        <f t="shared" ref="H46" si="12">ROUND(E46*G46,2)</f>
        <v>348656.95</v>
      </c>
      <c r="I46" s="24" t="s">
        <v>108</v>
      </c>
    </row>
    <row r="47" spans="4:12" x14ac:dyDescent="0.2">
      <c r="D47" s="30" t="s">
        <v>109</v>
      </c>
      <c r="E47" s="33">
        <v>15000</v>
      </c>
      <c r="F47" s="32">
        <v>1.9616992861729403E-4</v>
      </c>
      <c r="G47" s="35">
        <v>22.938893400000001</v>
      </c>
      <c r="H47" s="33">
        <f>ROUND(E47*G47,2)</f>
        <v>344083.4</v>
      </c>
      <c r="I47" s="24" t="s">
        <v>110</v>
      </c>
    </row>
    <row r="48" spans="4:12" x14ac:dyDescent="0.2">
      <c r="D48" s="30" t="s">
        <v>111</v>
      </c>
      <c r="E48" s="33">
        <v>14929</v>
      </c>
      <c r="F48" s="32">
        <v>1.9524139095517218E-4</v>
      </c>
      <c r="G48" s="35">
        <v>22.207696525688259</v>
      </c>
      <c r="H48" s="33">
        <f>ROUND(E48*G48,2)</f>
        <v>331538.7</v>
      </c>
      <c r="I48" s="24" t="s">
        <v>112</v>
      </c>
      <c r="L48" s="50"/>
    </row>
    <row r="49" spans="4:12" x14ac:dyDescent="0.2">
      <c r="D49" s="30" t="s">
        <v>113</v>
      </c>
      <c r="E49" s="33">
        <v>14666</v>
      </c>
      <c r="F49" s="32">
        <v>1.9180187820674896E-4</v>
      </c>
      <c r="G49" s="35">
        <v>21.867489124778398</v>
      </c>
      <c r="H49" s="33">
        <f>ROUND(E49*G49,2)</f>
        <v>320708.59999999998</v>
      </c>
      <c r="I49" s="24" t="s">
        <v>114</v>
      </c>
      <c r="L49" s="50"/>
    </row>
    <row r="50" spans="4:12" x14ac:dyDescent="0.2">
      <c r="D50" s="30" t="s">
        <v>115</v>
      </c>
      <c r="E50" s="33">
        <v>15000</v>
      </c>
      <c r="F50" s="32">
        <v>1.9616992861729403E-4</v>
      </c>
      <c r="G50" s="35">
        <v>22.015280000000001</v>
      </c>
      <c r="H50" s="33">
        <f t="shared" ref="H50:H51" si="13">ROUND(E50*G50,2)</f>
        <v>330229.2</v>
      </c>
      <c r="I50" s="24" t="s">
        <v>116</v>
      </c>
      <c r="L50" s="50"/>
    </row>
    <row r="51" spans="4:12" x14ac:dyDescent="0.2">
      <c r="D51" s="30" t="s">
        <v>117</v>
      </c>
      <c r="E51" s="33">
        <v>15000</v>
      </c>
      <c r="F51" s="32">
        <v>1.9616992861729403E-4</v>
      </c>
      <c r="G51" s="35">
        <v>21.388773199999999</v>
      </c>
      <c r="H51" s="33">
        <f t="shared" si="13"/>
        <v>320831.59999999998</v>
      </c>
      <c r="I51" s="24" t="s">
        <v>118</v>
      </c>
      <c r="L51" s="50"/>
    </row>
    <row r="52" spans="4:12" x14ac:dyDescent="0.2">
      <c r="D52" s="30" t="s">
        <v>119</v>
      </c>
      <c r="E52" s="33">
        <v>14480</v>
      </c>
      <c r="F52" s="32">
        <v>1.8936937109189446E-4</v>
      </c>
      <c r="G52" s="35">
        <v>21.734457776243094</v>
      </c>
      <c r="H52" s="33">
        <v>314714.94999999995</v>
      </c>
      <c r="I52" s="24" t="s">
        <v>120</v>
      </c>
      <c r="L52" s="50"/>
    </row>
    <row r="53" spans="4:12" x14ac:dyDescent="0.2">
      <c r="D53" s="30" t="s">
        <v>121</v>
      </c>
      <c r="E53" s="33">
        <v>15000</v>
      </c>
      <c r="F53" s="32">
        <v>1.9616992861729403E-4</v>
      </c>
      <c r="G53" s="35">
        <v>21.553136599999998</v>
      </c>
      <c r="H53" s="33">
        <v>323297.05</v>
      </c>
      <c r="I53" s="24" t="s">
        <v>122</v>
      </c>
      <c r="L53" s="50"/>
    </row>
    <row r="54" spans="4:12" x14ac:dyDescent="0.2">
      <c r="D54" s="30" t="s">
        <v>123</v>
      </c>
      <c r="E54" s="33">
        <v>11586</v>
      </c>
      <c r="F54" s="32">
        <v>1.5152165286399789E-4</v>
      </c>
      <c r="G54" s="35">
        <v>20.956810003452443</v>
      </c>
      <c r="H54" s="33">
        <v>242805.6</v>
      </c>
      <c r="I54" s="24" t="s">
        <v>204</v>
      </c>
      <c r="L54" s="50"/>
    </row>
    <row r="55" spans="4:12" x14ac:dyDescent="0.2">
      <c r="E55" s="33"/>
      <c r="F55" s="32"/>
      <c r="G55" s="35"/>
      <c r="H55" s="33"/>
      <c r="I55" s="24"/>
    </row>
    <row r="56" spans="4:12" x14ac:dyDescent="0.2">
      <c r="D56" s="37" t="s">
        <v>39</v>
      </c>
      <c r="E56" s="38">
        <f>SUM(E9:E55)</f>
        <v>625409</v>
      </c>
      <c r="F56" s="39">
        <f>SUM(F9:F55)</f>
        <v>8.1542253850452745E-3</v>
      </c>
      <c r="G56" s="40">
        <f>H56/E56</f>
        <v>21.011837645444821</v>
      </c>
      <c r="H56" s="38">
        <f>SUM(H9:H55)</f>
        <v>13140992.369999999</v>
      </c>
      <c r="I56" s="37"/>
    </row>
    <row r="57" spans="4:12" x14ac:dyDescent="0.2">
      <c r="E57" s="33"/>
      <c r="F57" s="31"/>
      <c r="G57" s="36"/>
      <c r="H57" s="33"/>
    </row>
    <row r="58" spans="4:12" x14ac:dyDescent="0.2">
      <c r="E58" s="33"/>
      <c r="F58" s="31"/>
      <c r="G58" s="36"/>
      <c r="H58" s="33"/>
    </row>
    <row r="59" spans="4:12" x14ac:dyDescent="0.2">
      <c r="E59" s="33"/>
      <c r="F59" s="31"/>
      <c r="G59" s="31"/>
      <c r="H59" s="33"/>
    </row>
    <row r="60" spans="4:12" x14ac:dyDescent="0.2">
      <c r="E60" s="33"/>
      <c r="F60" s="31"/>
      <c r="G60" s="31"/>
      <c r="H60" s="33"/>
    </row>
    <row r="61" spans="4:12" x14ac:dyDescent="0.2">
      <c r="E61" s="33"/>
      <c r="F61" s="31"/>
      <c r="G61" s="31"/>
    </row>
    <row r="62" spans="4:12" x14ac:dyDescent="0.2">
      <c r="E62" s="33"/>
      <c r="F62" s="31"/>
      <c r="G62" s="31"/>
    </row>
    <row r="63" spans="4:12" x14ac:dyDescent="0.2">
      <c r="E63" s="33"/>
      <c r="F63" s="31"/>
      <c r="G63" s="31"/>
    </row>
    <row r="64" spans="4:12" x14ac:dyDescent="0.2">
      <c r="E64" s="33"/>
      <c r="F64" s="31"/>
      <c r="G64" s="31"/>
    </row>
    <row r="65" spans="5:7" x14ac:dyDescent="0.2">
      <c r="E65" s="34"/>
      <c r="F65" s="31"/>
      <c r="G65" s="31"/>
    </row>
    <row r="66" spans="5:7" x14ac:dyDescent="0.2">
      <c r="E66" s="34"/>
      <c r="F66" s="31"/>
      <c r="G66" s="31"/>
    </row>
    <row r="67" spans="5:7" x14ac:dyDescent="0.2">
      <c r="F67" s="31"/>
      <c r="G67" s="31"/>
    </row>
    <row r="68" spans="5:7" x14ac:dyDescent="0.2">
      <c r="F68" s="31"/>
      <c r="G68" s="31"/>
    </row>
    <row r="69" spans="5:7" x14ac:dyDescent="0.2">
      <c r="F69" s="31"/>
      <c r="G69" s="31"/>
    </row>
    <row r="70" spans="5:7" x14ac:dyDescent="0.2">
      <c r="F70" s="31"/>
      <c r="G70" s="31"/>
    </row>
    <row r="71" spans="5:7" x14ac:dyDescent="0.2">
      <c r="F71" s="31"/>
      <c r="G71" s="31"/>
    </row>
    <row r="72" spans="5:7" x14ac:dyDescent="0.2">
      <c r="F72" s="31"/>
      <c r="G72" s="31"/>
    </row>
    <row r="73" spans="5:7" x14ac:dyDescent="0.2">
      <c r="F73" s="31"/>
      <c r="G73" s="31"/>
    </row>
    <row r="74" spans="5:7" x14ac:dyDescent="0.2">
      <c r="F74" s="31"/>
      <c r="G74" s="31"/>
    </row>
    <row r="75" spans="5:7" x14ac:dyDescent="0.2">
      <c r="F75" s="31"/>
      <c r="G75" s="31"/>
    </row>
    <row r="76" spans="5:7" x14ac:dyDescent="0.2">
      <c r="F76" s="31"/>
      <c r="G76" s="31"/>
    </row>
    <row r="77" spans="5:7" x14ac:dyDescent="0.2">
      <c r="F77" s="31"/>
      <c r="G77" s="31"/>
    </row>
    <row r="78" spans="5:7" x14ac:dyDescent="0.2">
      <c r="F78" s="31"/>
      <c r="G78" s="31"/>
    </row>
    <row r="79" spans="5:7" x14ac:dyDescent="0.2">
      <c r="F79" s="31"/>
      <c r="G79" s="31"/>
    </row>
    <row r="80" spans="5:7" x14ac:dyDescent="0.2">
      <c r="F80" s="31"/>
      <c r="G80" s="31"/>
    </row>
    <row r="81" spans="6:7" x14ac:dyDescent="0.2">
      <c r="F81" s="31"/>
      <c r="G81" s="31"/>
    </row>
    <row r="82" spans="6:7" x14ac:dyDescent="0.2">
      <c r="F82" s="31"/>
      <c r="G82" s="31"/>
    </row>
    <row r="83" spans="6:7" x14ac:dyDescent="0.2">
      <c r="F83" s="31"/>
      <c r="G83" s="31"/>
    </row>
    <row r="84" spans="6:7" x14ac:dyDescent="0.2">
      <c r="F84" s="31"/>
      <c r="G84" s="31"/>
    </row>
    <row r="85" spans="6:7" x14ac:dyDescent="0.2">
      <c r="F85" s="31"/>
      <c r="G85" s="31"/>
    </row>
    <row r="86" spans="6:7" x14ac:dyDescent="0.2">
      <c r="F86" s="31"/>
      <c r="G86" s="31"/>
    </row>
    <row r="87" spans="6:7" x14ac:dyDescent="0.2">
      <c r="F87" s="31"/>
      <c r="G87" s="31"/>
    </row>
    <row r="88" spans="6:7" x14ac:dyDescent="0.2">
      <c r="F88" s="31"/>
      <c r="G88" s="31"/>
    </row>
    <row r="89" spans="6:7" x14ac:dyDescent="0.2">
      <c r="F89" s="31"/>
      <c r="G89" s="31"/>
    </row>
    <row r="90" spans="6:7" x14ac:dyDescent="0.2">
      <c r="F90" s="31"/>
      <c r="G90" s="31"/>
    </row>
    <row r="91" spans="6:7" x14ac:dyDescent="0.2">
      <c r="F91" s="31"/>
      <c r="G91" s="31"/>
    </row>
    <row r="92" spans="6:7" x14ac:dyDescent="0.2">
      <c r="F92" s="31"/>
      <c r="G92" s="31"/>
    </row>
    <row r="93" spans="6:7" x14ac:dyDescent="0.2">
      <c r="F93" s="31"/>
      <c r="G93" s="31"/>
    </row>
    <row r="94" spans="6:7" x14ac:dyDescent="0.2">
      <c r="F94" s="31"/>
      <c r="G94" s="31"/>
    </row>
    <row r="95" spans="6:7" x14ac:dyDescent="0.2">
      <c r="F95" s="31"/>
      <c r="G95" s="31"/>
    </row>
    <row r="96" spans="6:7" x14ac:dyDescent="0.2">
      <c r="F96" s="31"/>
      <c r="G96" s="31"/>
    </row>
    <row r="97" spans="6:7" x14ac:dyDescent="0.2">
      <c r="F97" s="31"/>
      <c r="G97" s="31"/>
    </row>
    <row r="98" spans="6:7" x14ac:dyDescent="0.2">
      <c r="F98" s="31"/>
      <c r="G98" s="31"/>
    </row>
    <row r="99" spans="6:7" x14ac:dyDescent="0.2">
      <c r="F99" s="31"/>
      <c r="G99" s="31"/>
    </row>
    <row r="100" spans="6:7" x14ac:dyDescent="0.2">
      <c r="F100" s="31"/>
      <c r="G100" s="31"/>
    </row>
    <row r="101" spans="6:7" x14ac:dyDescent="0.2">
      <c r="F101" s="31"/>
      <c r="G101" s="31"/>
    </row>
    <row r="102" spans="6:7" x14ac:dyDescent="0.2">
      <c r="F102" s="31"/>
      <c r="G102" s="31"/>
    </row>
    <row r="103" spans="6:7" x14ac:dyDescent="0.2">
      <c r="F103" s="31"/>
      <c r="G103" s="31"/>
    </row>
    <row r="104" spans="6:7" x14ac:dyDescent="0.2">
      <c r="F104" s="31"/>
      <c r="G104" s="31"/>
    </row>
    <row r="105" spans="6:7" x14ac:dyDescent="0.2">
      <c r="F105" s="31"/>
      <c r="G105" s="31"/>
    </row>
    <row r="106" spans="6:7" x14ac:dyDescent="0.2">
      <c r="F106" s="31"/>
      <c r="G106" s="31"/>
    </row>
    <row r="107" spans="6:7" x14ac:dyDescent="0.2">
      <c r="F107" s="31"/>
      <c r="G107" s="31"/>
    </row>
    <row r="108" spans="6:7" x14ac:dyDescent="0.2">
      <c r="F108" s="31"/>
      <c r="G108" s="31"/>
    </row>
    <row r="109" spans="6:7" x14ac:dyDescent="0.2">
      <c r="F109" s="31"/>
      <c r="G109" s="31"/>
    </row>
    <row r="110" spans="6:7" x14ac:dyDescent="0.2">
      <c r="F110" s="31"/>
      <c r="G110" s="31"/>
    </row>
    <row r="111" spans="6:7" x14ac:dyDescent="0.2">
      <c r="F111" s="31"/>
      <c r="G111" s="31"/>
    </row>
    <row r="112" spans="6:7" x14ac:dyDescent="0.2">
      <c r="F112" s="31"/>
      <c r="G112" s="31"/>
    </row>
    <row r="113" spans="6:7" x14ac:dyDescent="0.2">
      <c r="F113" s="31"/>
      <c r="G113" s="31"/>
    </row>
    <row r="114" spans="6:7" x14ac:dyDescent="0.2">
      <c r="F114" s="31"/>
      <c r="G114" s="31"/>
    </row>
    <row r="115" spans="6:7" x14ac:dyDescent="0.2">
      <c r="F115" s="31"/>
      <c r="G115" s="31"/>
    </row>
    <row r="116" spans="6:7" x14ac:dyDescent="0.2">
      <c r="F116" s="31"/>
      <c r="G116" s="31"/>
    </row>
    <row r="117" spans="6:7" x14ac:dyDescent="0.2">
      <c r="F117" s="31"/>
      <c r="G117" s="31"/>
    </row>
    <row r="118" spans="6:7" x14ac:dyDescent="0.2">
      <c r="F118" s="31"/>
      <c r="G118" s="31"/>
    </row>
    <row r="119" spans="6:7" x14ac:dyDescent="0.2">
      <c r="F119" s="31"/>
      <c r="G119" s="31"/>
    </row>
    <row r="120" spans="6:7" x14ac:dyDescent="0.2">
      <c r="F120" s="31"/>
      <c r="G120" s="31"/>
    </row>
    <row r="121" spans="6:7" x14ac:dyDescent="0.2">
      <c r="F121" s="31"/>
      <c r="G121" s="31"/>
    </row>
    <row r="122" spans="6:7" x14ac:dyDescent="0.2">
      <c r="F122" s="31"/>
      <c r="G122" s="31"/>
    </row>
    <row r="123" spans="6:7" x14ac:dyDescent="0.2">
      <c r="F123" s="31"/>
      <c r="G123" s="31"/>
    </row>
    <row r="124" spans="6:7" x14ac:dyDescent="0.2">
      <c r="F124" s="31"/>
      <c r="G124" s="31"/>
    </row>
    <row r="125" spans="6:7" x14ac:dyDescent="0.2">
      <c r="F125" s="31"/>
      <c r="G125" s="31"/>
    </row>
    <row r="126" spans="6:7" x14ac:dyDescent="0.2">
      <c r="F126" s="31"/>
      <c r="G126" s="31"/>
    </row>
    <row r="127" spans="6:7" x14ac:dyDescent="0.2">
      <c r="F127" s="31"/>
      <c r="G127" s="31"/>
    </row>
    <row r="128" spans="6:7" x14ac:dyDescent="0.2">
      <c r="F128" s="31"/>
      <c r="G128" s="31"/>
    </row>
    <row r="129" spans="6:7" x14ac:dyDescent="0.2">
      <c r="F129" s="31"/>
      <c r="G129" s="31"/>
    </row>
    <row r="130" spans="6:7" x14ac:dyDescent="0.2">
      <c r="F130" s="31"/>
      <c r="G130" s="31"/>
    </row>
    <row r="131" spans="6:7" x14ac:dyDescent="0.2">
      <c r="F131" s="31"/>
      <c r="G131" s="31"/>
    </row>
    <row r="132" spans="6:7" x14ac:dyDescent="0.2">
      <c r="F132" s="31"/>
      <c r="G132" s="31"/>
    </row>
    <row r="133" spans="6:7" x14ac:dyDescent="0.2">
      <c r="F133" s="31"/>
      <c r="G133" s="31"/>
    </row>
    <row r="134" spans="6:7" x14ac:dyDescent="0.2">
      <c r="F134" s="31"/>
      <c r="G134" s="31"/>
    </row>
    <row r="135" spans="6:7" x14ac:dyDescent="0.2">
      <c r="F135" s="31"/>
      <c r="G135" s="31"/>
    </row>
    <row r="136" spans="6:7" x14ac:dyDescent="0.2">
      <c r="F136" s="31"/>
      <c r="G136" s="31"/>
    </row>
    <row r="137" spans="6:7" x14ac:dyDescent="0.2">
      <c r="F137" s="31"/>
      <c r="G137" s="31"/>
    </row>
    <row r="138" spans="6:7" x14ac:dyDescent="0.2">
      <c r="F138" s="31"/>
      <c r="G138" s="31"/>
    </row>
    <row r="139" spans="6:7" x14ac:dyDescent="0.2">
      <c r="F139" s="31"/>
      <c r="G139" s="31"/>
    </row>
    <row r="140" spans="6:7" x14ac:dyDescent="0.2">
      <c r="F140" s="31"/>
      <c r="G140" s="31"/>
    </row>
    <row r="141" spans="6:7" x14ac:dyDescent="0.2">
      <c r="F141" s="31"/>
      <c r="G141" s="31"/>
    </row>
    <row r="142" spans="6:7" x14ac:dyDescent="0.2">
      <c r="F142" s="31"/>
      <c r="G142" s="31"/>
    </row>
    <row r="143" spans="6:7" x14ac:dyDescent="0.2">
      <c r="F143" s="31"/>
      <c r="G143" s="31"/>
    </row>
    <row r="144" spans="6:7" x14ac:dyDescent="0.2">
      <c r="F144" s="31"/>
      <c r="G144" s="31"/>
    </row>
    <row r="145" spans="6:7" x14ac:dyDescent="0.2">
      <c r="F145" s="31"/>
      <c r="G145" s="31"/>
    </row>
    <row r="146" spans="6:7" x14ac:dyDescent="0.2">
      <c r="F146" s="31"/>
      <c r="G146" s="31"/>
    </row>
    <row r="147" spans="6:7" x14ac:dyDescent="0.2">
      <c r="F147" s="31"/>
      <c r="G147" s="31"/>
    </row>
    <row r="148" spans="6:7" x14ac:dyDescent="0.2">
      <c r="F148" s="31"/>
      <c r="G148" s="31"/>
    </row>
    <row r="149" spans="6:7" x14ac:dyDescent="0.2">
      <c r="F149" s="31"/>
      <c r="G149" s="31"/>
    </row>
    <row r="150" spans="6:7" x14ac:dyDescent="0.2">
      <c r="F150" s="31"/>
      <c r="G150" s="31"/>
    </row>
    <row r="151" spans="6:7" x14ac:dyDescent="0.2">
      <c r="F151" s="31"/>
      <c r="G151" s="31"/>
    </row>
    <row r="152" spans="6:7" x14ac:dyDescent="0.2">
      <c r="F152" s="31"/>
      <c r="G152" s="31"/>
    </row>
    <row r="153" spans="6:7" x14ac:dyDescent="0.2">
      <c r="F153" s="31"/>
      <c r="G153" s="31"/>
    </row>
    <row r="154" spans="6:7" x14ac:dyDescent="0.2">
      <c r="F154" s="31"/>
      <c r="G154" s="31"/>
    </row>
    <row r="155" spans="6:7" x14ac:dyDescent="0.2">
      <c r="F155" s="31"/>
      <c r="G155" s="31"/>
    </row>
    <row r="156" spans="6:7" x14ac:dyDescent="0.2">
      <c r="F156" s="31"/>
      <c r="G156" s="31"/>
    </row>
    <row r="157" spans="6:7" x14ac:dyDescent="0.2">
      <c r="F157" s="31"/>
      <c r="G157" s="31"/>
    </row>
    <row r="158" spans="6:7" x14ac:dyDescent="0.2">
      <c r="F158" s="31"/>
      <c r="G158" s="31"/>
    </row>
    <row r="159" spans="6:7" x14ac:dyDescent="0.2">
      <c r="F159" s="31"/>
      <c r="G159" s="31"/>
    </row>
    <row r="160" spans="6:7" x14ac:dyDescent="0.2">
      <c r="F160" s="31"/>
      <c r="G160" s="31"/>
    </row>
    <row r="161" spans="6:7" x14ac:dyDescent="0.2">
      <c r="F161" s="31"/>
      <c r="G161" s="31"/>
    </row>
    <row r="162" spans="6:7" x14ac:dyDescent="0.2">
      <c r="F162" s="31"/>
      <c r="G162" s="31"/>
    </row>
    <row r="163" spans="6:7" x14ac:dyDescent="0.2">
      <c r="F163" s="31"/>
      <c r="G163" s="31"/>
    </row>
    <row r="164" spans="6:7" x14ac:dyDescent="0.2">
      <c r="F164" s="31"/>
      <c r="G164" s="31"/>
    </row>
    <row r="165" spans="6:7" x14ac:dyDescent="0.2">
      <c r="F165" s="31"/>
      <c r="G165" s="31"/>
    </row>
    <row r="166" spans="6:7" x14ac:dyDescent="0.2">
      <c r="F166" s="31"/>
      <c r="G166" s="31"/>
    </row>
    <row r="167" spans="6:7" x14ac:dyDescent="0.2">
      <c r="F167" s="31"/>
      <c r="G167" s="31"/>
    </row>
    <row r="168" spans="6:7" x14ac:dyDescent="0.2">
      <c r="F168" s="31"/>
      <c r="G168" s="31"/>
    </row>
    <row r="169" spans="6:7" x14ac:dyDescent="0.2">
      <c r="F169" s="31"/>
      <c r="G169" s="31"/>
    </row>
    <row r="170" spans="6:7" x14ac:dyDescent="0.2">
      <c r="F170" s="31"/>
      <c r="G170" s="31"/>
    </row>
    <row r="171" spans="6:7" x14ac:dyDescent="0.2">
      <c r="F171" s="31"/>
      <c r="G171" s="31"/>
    </row>
    <row r="172" spans="6:7" x14ac:dyDescent="0.2">
      <c r="F172" s="31"/>
      <c r="G172" s="31"/>
    </row>
    <row r="173" spans="6:7" x14ac:dyDescent="0.2">
      <c r="F173" s="31"/>
      <c r="G173" s="31"/>
    </row>
    <row r="174" spans="6:7" x14ac:dyDescent="0.2">
      <c r="F174" s="31"/>
      <c r="G174" s="31"/>
    </row>
    <row r="175" spans="6:7" x14ac:dyDescent="0.2">
      <c r="F175" s="31"/>
      <c r="G175" s="31"/>
    </row>
    <row r="176" spans="6:7" x14ac:dyDescent="0.2">
      <c r="F176" s="31"/>
      <c r="G176" s="31"/>
    </row>
    <row r="177" spans="6:7" x14ac:dyDescent="0.2">
      <c r="F177" s="31"/>
      <c r="G177" s="31"/>
    </row>
    <row r="178" spans="6:7" x14ac:dyDescent="0.2">
      <c r="F178" s="31"/>
      <c r="G178" s="31"/>
    </row>
    <row r="179" spans="6:7" x14ac:dyDescent="0.2">
      <c r="F179" s="31"/>
      <c r="G179" s="31"/>
    </row>
    <row r="180" spans="6:7" x14ac:dyDescent="0.2">
      <c r="F180" s="31"/>
      <c r="G180" s="31"/>
    </row>
    <row r="181" spans="6:7" x14ac:dyDescent="0.2">
      <c r="F181" s="31"/>
      <c r="G181" s="31"/>
    </row>
    <row r="182" spans="6:7" x14ac:dyDescent="0.2">
      <c r="F182" s="31"/>
      <c r="G182" s="31"/>
    </row>
    <row r="183" spans="6:7" x14ac:dyDescent="0.2">
      <c r="F183" s="31"/>
      <c r="G183" s="31"/>
    </row>
    <row r="184" spans="6:7" x14ac:dyDescent="0.2">
      <c r="F184" s="31"/>
      <c r="G184" s="31"/>
    </row>
    <row r="185" spans="6:7" x14ac:dyDescent="0.2">
      <c r="F185" s="31"/>
      <c r="G185" s="31"/>
    </row>
    <row r="186" spans="6:7" x14ac:dyDescent="0.2">
      <c r="F186" s="31"/>
      <c r="G186" s="31"/>
    </row>
    <row r="187" spans="6:7" x14ac:dyDescent="0.2">
      <c r="F187" s="31"/>
      <c r="G187" s="31"/>
    </row>
    <row r="188" spans="6:7" x14ac:dyDescent="0.2">
      <c r="F188" s="31"/>
      <c r="G188" s="31"/>
    </row>
    <row r="189" spans="6:7" x14ac:dyDescent="0.2">
      <c r="F189" s="31"/>
      <c r="G189" s="31"/>
    </row>
    <row r="190" spans="6:7" x14ac:dyDescent="0.2">
      <c r="F190" s="31"/>
      <c r="G190" s="31"/>
    </row>
    <row r="191" spans="6:7" x14ac:dyDescent="0.2">
      <c r="F191" s="31"/>
      <c r="G191" s="31"/>
    </row>
    <row r="192" spans="6:7" x14ac:dyDescent="0.2">
      <c r="F192" s="31"/>
      <c r="G192" s="31"/>
    </row>
    <row r="193" spans="6:7" x14ac:dyDescent="0.2">
      <c r="F193" s="31"/>
      <c r="G193" s="31"/>
    </row>
    <row r="194" spans="6:7" x14ac:dyDescent="0.2">
      <c r="F194" s="31"/>
      <c r="G194" s="31"/>
    </row>
    <row r="195" spans="6:7" x14ac:dyDescent="0.2">
      <c r="F195" s="31"/>
      <c r="G195" s="31"/>
    </row>
    <row r="196" spans="6:7" x14ac:dyDescent="0.2">
      <c r="F196" s="31"/>
      <c r="G196" s="31"/>
    </row>
    <row r="197" spans="6:7" x14ac:dyDescent="0.2">
      <c r="F197" s="31"/>
      <c r="G197" s="31"/>
    </row>
    <row r="198" spans="6:7" x14ac:dyDescent="0.2">
      <c r="F198" s="31"/>
      <c r="G198" s="31"/>
    </row>
    <row r="199" spans="6:7" x14ac:dyDescent="0.2">
      <c r="F199" s="31"/>
      <c r="G199" s="31"/>
    </row>
    <row r="200" spans="6:7" x14ac:dyDescent="0.2">
      <c r="F200" s="31"/>
      <c r="G200" s="31"/>
    </row>
    <row r="201" spans="6:7" x14ac:dyDescent="0.2">
      <c r="F201" s="31"/>
      <c r="G201" s="31"/>
    </row>
    <row r="202" spans="6:7" x14ac:dyDescent="0.2">
      <c r="F202" s="31"/>
      <c r="G202" s="31"/>
    </row>
    <row r="203" spans="6:7" x14ac:dyDescent="0.2">
      <c r="F203" s="31"/>
      <c r="G203" s="31"/>
    </row>
    <row r="204" spans="6:7" x14ac:dyDescent="0.2">
      <c r="F204" s="31"/>
      <c r="G204" s="31"/>
    </row>
    <row r="205" spans="6:7" x14ac:dyDescent="0.2">
      <c r="F205" s="31"/>
      <c r="G205" s="31"/>
    </row>
    <row r="206" spans="6:7" x14ac:dyDescent="0.2">
      <c r="F206" s="31"/>
      <c r="G206" s="31"/>
    </row>
    <row r="207" spans="6:7" x14ac:dyDescent="0.2">
      <c r="F207" s="31"/>
      <c r="G207" s="31"/>
    </row>
    <row r="208" spans="6:7" x14ac:dyDescent="0.2">
      <c r="F208" s="31"/>
      <c r="G208" s="31"/>
    </row>
    <row r="209" spans="6:7" x14ac:dyDescent="0.2">
      <c r="F209" s="31"/>
      <c r="G209" s="31"/>
    </row>
    <row r="210" spans="6:7" x14ac:dyDescent="0.2">
      <c r="F210" s="31"/>
      <c r="G210" s="31"/>
    </row>
    <row r="211" spans="6:7" x14ac:dyDescent="0.2">
      <c r="F211" s="31"/>
      <c r="G211" s="31"/>
    </row>
    <row r="212" spans="6:7" x14ac:dyDescent="0.2">
      <c r="F212" s="31"/>
      <c r="G212" s="31"/>
    </row>
    <row r="213" spans="6:7" x14ac:dyDescent="0.2">
      <c r="F213" s="31"/>
      <c r="G213" s="31"/>
    </row>
    <row r="214" spans="6:7" x14ac:dyDescent="0.2">
      <c r="F214" s="31"/>
      <c r="G214" s="31"/>
    </row>
    <row r="215" spans="6:7" x14ac:dyDescent="0.2">
      <c r="F215" s="31"/>
      <c r="G215" s="31"/>
    </row>
    <row r="216" spans="6:7" x14ac:dyDescent="0.2">
      <c r="F216" s="31"/>
      <c r="G216" s="31"/>
    </row>
    <row r="217" spans="6:7" x14ac:dyDescent="0.2">
      <c r="F217" s="31"/>
      <c r="G217" s="31"/>
    </row>
    <row r="218" spans="6:7" x14ac:dyDescent="0.2">
      <c r="F218" s="31"/>
      <c r="G218" s="31"/>
    </row>
    <row r="219" spans="6:7" x14ac:dyDescent="0.2">
      <c r="F219" s="31"/>
      <c r="G219" s="31"/>
    </row>
    <row r="220" spans="6:7" x14ac:dyDescent="0.2">
      <c r="F220" s="31"/>
      <c r="G220" s="31"/>
    </row>
    <row r="221" spans="6:7" x14ac:dyDescent="0.2">
      <c r="F221" s="31"/>
      <c r="G221" s="31"/>
    </row>
    <row r="222" spans="6:7" x14ac:dyDescent="0.2">
      <c r="F222" s="31"/>
      <c r="G222" s="31"/>
    </row>
    <row r="223" spans="6:7" x14ac:dyDescent="0.2">
      <c r="F223" s="31"/>
      <c r="G223" s="31"/>
    </row>
    <row r="224" spans="6:7" x14ac:dyDescent="0.2">
      <c r="F224" s="31"/>
      <c r="G224" s="31"/>
    </row>
    <row r="225" spans="6:7" x14ac:dyDescent="0.2">
      <c r="F225" s="31"/>
      <c r="G225" s="31"/>
    </row>
    <row r="226" spans="6:7" x14ac:dyDescent="0.2">
      <c r="F226" s="31"/>
      <c r="G226" s="31"/>
    </row>
    <row r="227" spans="6:7" x14ac:dyDescent="0.2">
      <c r="F227" s="31"/>
      <c r="G227" s="31"/>
    </row>
    <row r="228" spans="6:7" x14ac:dyDescent="0.2">
      <c r="F228" s="31"/>
      <c r="G228" s="31"/>
    </row>
    <row r="229" spans="6:7" x14ac:dyDescent="0.2">
      <c r="F229" s="31"/>
      <c r="G229" s="31"/>
    </row>
    <row r="230" spans="6:7" x14ac:dyDescent="0.2">
      <c r="F230" s="31"/>
      <c r="G230" s="31"/>
    </row>
    <row r="231" spans="6:7" x14ac:dyDescent="0.2">
      <c r="F231" s="31"/>
      <c r="G231" s="31"/>
    </row>
    <row r="232" spans="6:7" x14ac:dyDescent="0.2">
      <c r="F232" s="31"/>
      <c r="G232" s="31"/>
    </row>
    <row r="233" spans="6:7" x14ac:dyDescent="0.2">
      <c r="F233" s="31"/>
      <c r="G233" s="31"/>
    </row>
    <row r="234" spans="6:7" x14ac:dyDescent="0.2">
      <c r="F234" s="31"/>
      <c r="G234" s="31"/>
    </row>
    <row r="235" spans="6:7" x14ac:dyDescent="0.2">
      <c r="F235" s="31"/>
      <c r="G235" s="31"/>
    </row>
    <row r="236" spans="6:7" x14ac:dyDescent="0.2">
      <c r="F236" s="31"/>
      <c r="G236" s="31"/>
    </row>
    <row r="237" spans="6:7" x14ac:dyDescent="0.2">
      <c r="F237" s="31"/>
      <c r="G237" s="31"/>
    </row>
    <row r="238" spans="6:7" x14ac:dyDescent="0.2">
      <c r="F238" s="31"/>
      <c r="G238" s="31"/>
    </row>
    <row r="239" spans="6:7" x14ac:dyDescent="0.2">
      <c r="F239" s="31"/>
      <c r="G239" s="31"/>
    </row>
    <row r="240" spans="6:7" x14ac:dyDescent="0.2">
      <c r="F240" s="31"/>
      <c r="G240" s="31"/>
    </row>
    <row r="241" spans="6:7" x14ac:dyDescent="0.2">
      <c r="F241" s="31"/>
      <c r="G241" s="31"/>
    </row>
    <row r="242" spans="6:7" x14ac:dyDescent="0.2">
      <c r="F242" s="31"/>
      <c r="G242" s="31"/>
    </row>
    <row r="243" spans="6:7" x14ac:dyDescent="0.2">
      <c r="F243" s="31"/>
      <c r="G243" s="31"/>
    </row>
    <row r="244" spans="6:7" x14ac:dyDescent="0.2">
      <c r="F244" s="31"/>
      <c r="G244" s="31"/>
    </row>
    <row r="245" spans="6:7" x14ac:dyDescent="0.2">
      <c r="F245" s="31"/>
      <c r="G245" s="31"/>
    </row>
    <row r="246" spans="6:7" x14ac:dyDescent="0.2">
      <c r="F246" s="31"/>
      <c r="G246" s="31"/>
    </row>
    <row r="247" spans="6:7" x14ac:dyDescent="0.2">
      <c r="F247" s="31"/>
      <c r="G247" s="31"/>
    </row>
    <row r="248" spans="6:7" x14ac:dyDescent="0.2">
      <c r="F248" s="31"/>
      <c r="G248" s="31"/>
    </row>
    <row r="249" spans="6:7" x14ac:dyDescent="0.2">
      <c r="F249" s="31"/>
      <c r="G249" s="31"/>
    </row>
    <row r="250" spans="6:7" x14ac:dyDescent="0.2">
      <c r="F250" s="31"/>
      <c r="G250" s="31"/>
    </row>
    <row r="251" spans="6:7" x14ac:dyDescent="0.2">
      <c r="F251" s="31"/>
      <c r="G251" s="31"/>
    </row>
    <row r="252" spans="6:7" x14ac:dyDescent="0.2">
      <c r="F252" s="31"/>
      <c r="G252" s="31"/>
    </row>
    <row r="253" spans="6:7" x14ac:dyDescent="0.2">
      <c r="F253" s="31"/>
      <c r="G253" s="31"/>
    </row>
    <row r="254" spans="6:7" x14ac:dyDescent="0.2">
      <c r="F254" s="31"/>
      <c r="G254" s="31"/>
    </row>
    <row r="255" spans="6:7" x14ac:dyDescent="0.2">
      <c r="F255" s="31"/>
      <c r="G255" s="31"/>
    </row>
    <row r="256" spans="6:7" x14ac:dyDescent="0.2">
      <c r="F256" s="31"/>
      <c r="G256" s="31"/>
    </row>
    <row r="257" spans="6:7" x14ac:dyDescent="0.2">
      <c r="F257" s="31"/>
      <c r="G257" s="31"/>
    </row>
    <row r="258" spans="6:7" x14ac:dyDescent="0.2">
      <c r="F258" s="31"/>
      <c r="G258" s="31"/>
    </row>
    <row r="259" spans="6:7" x14ac:dyDescent="0.2">
      <c r="F259" s="31"/>
      <c r="G259" s="31"/>
    </row>
    <row r="260" spans="6:7" x14ac:dyDescent="0.2">
      <c r="F260" s="31"/>
      <c r="G260" s="31"/>
    </row>
    <row r="261" spans="6:7" x14ac:dyDescent="0.2">
      <c r="F261" s="31"/>
      <c r="G261" s="31"/>
    </row>
    <row r="262" spans="6:7" x14ac:dyDescent="0.2">
      <c r="F262" s="31"/>
      <c r="G262" s="31"/>
    </row>
    <row r="263" spans="6:7" x14ac:dyDescent="0.2">
      <c r="F263" s="31"/>
      <c r="G263" s="31"/>
    </row>
    <row r="264" spans="6:7" x14ac:dyDescent="0.2">
      <c r="F264" s="31"/>
      <c r="G264" s="31"/>
    </row>
    <row r="265" spans="6:7" x14ac:dyDescent="0.2">
      <c r="F265" s="31"/>
      <c r="G265" s="31"/>
    </row>
    <row r="266" spans="6:7" x14ac:dyDescent="0.2">
      <c r="F266" s="31"/>
      <c r="G266" s="31"/>
    </row>
    <row r="267" spans="6:7" x14ac:dyDescent="0.2">
      <c r="F267" s="31"/>
      <c r="G267" s="31"/>
    </row>
    <row r="268" spans="6:7" x14ac:dyDescent="0.2">
      <c r="F268" s="31"/>
      <c r="G268" s="31"/>
    </row>
    <row r="269" spans="6:7" x14ac:dyDescent="0.2">
      <c r="F269" s="31"/>
      <c r="G269" s="31"/>
    </row>
    <row r="270" spans="6:7" x14ac:dyDescent="0.2">
      <c r="F270" s="31"/>
      <c r="G270" s="31"/>
    </row>
    <row r="271" spans="6:7" x14ac:dyDescent="0.2">
      <c r="F271" s="31"/>
      <c r="G271" s="31"/>
    </row>
    <row r="272" spans="6:7" x14ac:dyDescent="0.2">
      <c r="F272" s="31"/>
      <c r="G272" s="31"/>
    </row>
    <row r="273" spans="6:7" x14ac:dyDescent="0.2">
      <c r="F273" s="31"/>
      <c r="G273" s="31"/>
    </row>
    <row r="274" spans="6:7" x14ac:dyDescent="0.2">
      <c r="F274" s="31"/>
      <c r="G274" s="31"/>
    </row>
    <row r="275" spans="6:7" x14ac:dyDescent="0.2">
      <c r="F275" s="31"/>
      <c r="G275" s="31"/>
    </row>
    <row r="276" spans="6:7" x14ac:dyDescent="0.2">
      <c r="F276" s="31"/>
      <c r="G276" s="31"/>
    </row>
    <row r="277" spans="6:7" x14ac:dyDescent="0.2">
      <c r="F277" s="31"/>
      <c r="G277" s="31"/>
    </row>
    <row r="278" spans="6:7" x14ac:dyDescent="0.2">
      <c r="F278" s="31"/>
      <c r="G278" s="31"/>
    </row>
    <row r="279" spans="6:7" x14ac:dyDescent="0.2">
      <c r="F279" s="31"/>
      <c r="G279" s="31"/>
    </row>
    <row r="280" spans="6:7" x14ac:dyDescent="0.2">
      <c r="F280" s="31"/>
      <c r="G280" s="31"/>
    </row>
    <row r="281" spans="6:7" x14ac:dyDescent="0.2">
      <c r="F281" s="31"/>
      <c r="G281" s="31"/>
    </row>
    <row r="282" spans="6:7" x14ac:dyDescent="0.2">
      <c r="F282" s="31"/>
      <c r="G282" s="31"/>
    </row>
    <row r="283" spans="6:7" x14ac:dyDescent="0.2">
      <c r="F283" s="31"/>
      <c r="G283" s="31"/>
    </row>
    <row r="284" spans="6:7" x14ac:dyDescent="0.2">
      <c r="F284" s="31"/>
      <c r="G284" s="31"/>
    </row>
    <row r="285" spans="6:7" x14ac:dyDescent="0.2">
      <c r="F285" s="31"/>
      <c r="G285" s="31"/>
    </row>
    <row r="286" spans="6:7" x14ac:dyDescent="0.2">
      <c r="F286" s="31"/>
      <c r="G286" s="31"/>
    </row>
    <row r="287" spans="6:7" x14ac:dyDescent="0.2">
      <c r="F287" s="31"/>
      <c r="G287" s="31"/>
    </row>
    <row r="288" spans="6:7" x14ac:dyDescent="0.2">
      <c r="F288" s="31"/>
      <c r="G288" s="31"/>
    </row>
    <row r="289" spans="6:7" x14ac:dyDescent="0.2">
      <c r="F289" s="31"/>
      <c r="G289" s="31"/>
    </row>
    <row r="290" spans="6:7" x14ac:dyDescent="0.2">
      <c r="F290" s="31"/>
      <c r="G290" s="31"/>
    </row>
    <row r="291" spans="6:7" x14ac:dyDescent="0.2">
      <c r="F291" s="31"/>
      <c r="G291" s="31"/>
    </row>
    <row r="292" spans="6:7" x14ac:dyDescent="0.2">
      <c r="F292" s="31"/>
      <c r="G292" s="31"/>
    </row>
    <row r="293" spans="6:7" x14ac:dyDescent="0.2">
      <c r="F293" s="31"/>
      <c r="G293" s="31"/>
    </row>
    <row r="294" spans="6:7" x14ac:dyDescent="0.2">
      <c r="F294" s="31"/>
      <c r="G294" s="31"/>
    </row>
    <row r="295" spans="6:7" x14ac:dyDescent="0.2">
      <c r="F295" s="31"/>
      <c r="G295" s="31"/>
    </row>
    <row r="296" spans="6:7" x14ac:dyDescent="0.2">
      <c r="F296" s="31"/>
      <c r="G296" s="31"/>
    </row>
    <row r="297" spans="6:7" x14ac:dyDescent="0.2">
      <c r="F297" s="31"/>
      <c r="G297" s="31"/>
    </row>
    <row r="298" spans="6:7" x14ac:dyDescent="0.2">
      <c r="F298" s="31"/>
      <c r="G298" s="31"/>
    </row>
    <row r="299" spans="6:7" x14ac:dyDescent="0.2">
      <c r="F299" s="31"/>
      <c r="G299" s="31"/>
    </row>
    <row r="300" spans="6:7" x14ac:dyDescent="0.2">
      <c r="F300" s="31"/>
      <c r="G300" s="31"/>
    </row>
    <row r="301" spans="6:7" x14ac:dyDescent="0.2">
      <c r="F301" s="31"/>
      <c r="G301" s="31"/>
    </row>
    <row r="302" spans="6:7" x14ac:dyDescent="0.2">
      <c r="F302" s="31"/>
      <c r="G302" s="31"/>
    </row>
    <row r="303" spans="6:7" x14ac:dyDescent="0.2">
      <c r="F303" s="31"/>
      <c r="G303" s="31"/>
    </row>
    <row r="304" spans="6:7" x14ac:dyDescent="0.2">
      <c r="F304" s="31"/>
      <c r="G304" s="31"/>
    </row>
    <row r="305" spans="6:7" x14ac:dyDescent="0.2">
      <c r="F305" s="31"/>
      <c r="G305" s="31"/>
    </row>
    <row r="306" spans="6:7" x14ac:dyDescent="0.2">
      <c r="F306" s="31"/>
      <c r="G306" s="31"/>
    </row>
    <row r="307" spans="6:7" x14ac:dyDescent="0.2">
      <c r="F307" s="31"/>
      <c r="G307" s="31"/>
    </row>
    <row r="308" spans="6:7" x14ac:dyDescent="0.2">
      <c r="F308" s="31"/>
      <c r="G308" s="31"/>
    </row>
    <row r="309" spans="6:7" x14ac:dyDescent="0.2">
      <c r="F309" s="31"/>
      <c r="G309" s="31"/>
    </row>
    <row r="310" spans="6:7" x14ac:dyDescent="0.2">
      <c r="F310" s="31"/>
      <c r="G310" s="31"/>
    </row>
    <row r="311" spans="6:7" x14ac:dyDescent="0.2">
      <c r="F311" s="31"/>
      <c r="G311" s="31"/>
    </row>
    <row r="312" spans="6:7" x14ac:dyDescent="0.2">
      <c r="F312" s="31"/>
      <c r="G312" s="31"/>
    </row>
    <row r="313" spans="6:7" x14ac:dyDescent="0.2">
      <c r="F313" s="31"/>
      <c r="G313" s="31"/>
    </row>
    <row r="314" spans="6:7" x14ac:dyDescent="0.2">
      <c r="F314" s="31"/>
      <c r="G314" s="31"/>
    </row>
    <row r="315" spans="6:7" x14ac:dyDescent="0.2">
      <c r="F315" s="31"/>
      <c r="G315" s="31"/>
    </row>
    <row r="316" spans="6:7" x14ac:dyDescent="0.2">
      <c r="F316" s="31"/>
      <c r="G316" s="31"/>
    </row>
    <row r="317" spans="6:7" x14ac:dyDescent="0.2">
      <c r="F317" s="31"/>
      <c r="G317" s="31"/>
    </row>
    <row r="318" spans="6:7" x14ac:dyDescent="0.2">
      <c r="F318" s="31"/>
      <c r="G318" s="31"/>
    </row>
    <row r="319" spans="6:7" x14ac:dyDescent="0.2">
      <c r="F319" s="31"/>
      <c r="G319" s="31"/>
    </row>
    <row r="320" spans="6:7" x14ac:dyDescent="0.2">
      <c r="F320" s="31"/>
      <c r="G320" s="31"/>
    </row>
    <row r="321" spans="6:7" x14ac:dyDescent="0.2">
      <c r="F321" s="31"/>
      <c r="G321" s="31"/>
    </row>
    <row r="322" spans="6:7" x14ac:dyDescent="0.2">
      <c r="F322" s="31"/>
      <c r="G322" s="31"/>
    </row>
    <row r="323" spans="6:7" x14ac:dyDescent="0.2">
      <c r="F323" s="31"/>
      <c r="G323" s="31"/>
    </row>
    <row r="324" spans="6:7" x14ac:dyDescent="0.2">
      <c r="F324" s="31"/>
      <c r="G324" s="31"/>
    </row>
    <row r="325" spans="6:7" x14ac:dyDescent="0.2">
      <c r="F325" s="31"/>
      <c r="G325" s="31"/>
    </row>
    <row r="326" spans="6:7" x14ac:dyDescent="0.2">
      <c r="F326" s="31"/>
      <c r="G326" s="31"/>
    </row>
    <row r="327" spans="6:7" x14ac:dyDescent="0.2">
      <c r="F327" s="31"/>
      <c r="G327" s="31"/>
    </row>
    <row r="328" spans="6:7" x14ac:dyDescent="0.2">
      <c r="F328" s="31"/>
      <c r="G328" s="31"/>
    </row>
    <row r="329" spans="6:7" x14ac:dyDescent="0.2">
      <c r="F329" s="31"/>
      <c r="G329" s="31"/>
    </row>
    <row r="330" spans="6:7" x14ac:dyDescent="0.2">
      <c r="F330" s="31"/>
      <c r="G330" s="31"/>
    </row>
    <row r="331" spans="6:7" x14ac:dyDescent="0.2">
      <c r="F331" s="31"/>
      <c r="G331" s="31"/>
    </row>
    <row r="332" spans="6:7" x14ac:dyDescent="0.2">
      <c r="F332" s="31"/>
      <c r="G332" s="31"/>
    </row>
    <row r="333" spans="6:7" x14ac:dyDescent="0.2">
      <c r="F333" s="31"/>
      <c r="G333" s="31"/>
    </row>
    <row r="334" spans="6:7" x14ac:dyDescent="0.2">
      <c r="F334" s="31"/>
      <c r="G334" s="31"/>
    </row>
    <row r="335" spans="6:7" x14ac:dyDescent="0.2">
      <c r="F335" s="31"/>
      <c r="G335" s="31"/>
    </row>
    <row r="336" spans="6:7" x14ac:dyDescent="0.2">
      <c r="F336" s="31"/>
      <c r="G336" s="31"/>
    </row>
    <row r="337" spans="6:7" x14ac:dyDescent="0.2">
      <c r="F337" s="31"/>
      <c r="G337" s="31"/>
    </row>
    <row r="338" spans="6:7" x14ac:dyDescent="0.2">
      <c r="F338" s="31"/>
      <c r="G338" s="31"/>
    </row>
    <row r="339" spans="6:7" x14ac:dyDescent="0.2">
      <c r="F339" s="31"/>
      <c r="G339" s="31"/>
    </row>
    <row r="340" spans="6:7" x14ac:dyDescent="0.2">
      <c r="F340" s="31"/>
      <c r="G340" s="31"/>
    </row>
    <row r="341" spans="6:7" x14ac:dyDescent="0.2">
      <c r="F341" s="31"/>
      <c r="G341" s="31"/>
    </row>
    <row r="342" spans="6:7" x14ac:dyDescent="0.2">
      <c r="F342" s="31"/>
      <c r="G342" s="31"/>
    </row>
    <row r="343" spans="6:7" x14ac:dyDescent="0.2">
      <c r="F343" s="31"/>
      <c r="G343" s="31"/>
    </row>
    <row r="344" spans="6:7" x14ac:dyDescent="0.2">
      <c r="F344" s="31"/>
      <c r="G344" s="31"/>
    </row>
    <row r="345" spans="6:7" x14ac:dyDescent="0.2">
      <c r="F345" s="31"/>
      <c r="G345" s="31"/>
    </row>
    <row r="346" spans="6:7" x14ac:dyDescent="0.2">
      <c r="F346" s="31"/>
      <c r="G346" s="31"/>
    </row>
    <row r="347" spans="6:7" x14ac:dyDescent="0.2">
      <c r="F347" s="31"/>
      <c r="G347" s="31"/>
    </row>
    <row r="348" spans="6:7" x14ac:dyDescent="0.2">
      <c r="F348" s="31"/>
      <c r="G348" s="31"/>
    </row>
    <row r="349" spans="6:7" x14ac:dyDescent="0.2">
      <c r="F349" s="31"/>
      <c r="G349" s="31"/>
    </row>
    <row r="350" spans="6:7" x14ac:dyDescent="0.2">
      <c r="F350" s="31"/>
      <c r="G350" s="31"/>
    </row>
    <row r="351" spans="6:7" x14ac:dyDescent="0.2">
      <c r="F351" s="31"/>
      <c r="G351" s="31"/>
    </row>
    <row r="352" spans="6:7" x14ac:dyDescent="0.2">
      <c r="F352" s="31"/>
      <c r="G352" s="31"/>
    </row>
    <row r="353" spans="6:7" x14ac:dyDescent="0.2">
      <c r="F353" s="31"/>
      <c r="G353" s="31"/>
    </row>
    <row r="354" spans="6:7" x14ac:dyDescent="0.2">
      <c r="F354" s="31"/>
      <c r="G354" s="31"/>
    </row>
    <row r="355" spans="6:7" x14ac:dyDescent="0.2">
      <c r="F355" s="31"/>
      <c r="G355" s="31"/>
    </row>
    <row r="356" spans="6:7" x14ac:dyDescent="0.2">
      <c r="F356" s="31"/>
      <c r="G356" s="31"/>
    </row>
    <row r="357" spans="6:7" x14ac:dyDescent="0.2">
      <c r="F357" s="31"/>
      <c r="G357" s="31"/>
    </row>
    <row r="358" spans="6:7" x14ac:dyDescent="0.2">
      <c r="F358" s="31"/>
      <c r="G358" s="31"/>
    </row>
    <row r="359" spans="6:7" x14ac:dyDescent="0.2">
      <c r="F359" s="31"/>
      <c r="G359" s="31"/>
    </row>
    <row r="360" spans="6:7" x14ac:dyDescent="0.2">
      <c r="F360" s="31"/>
      <c r="G360" s="31"/>
    </row>
    <row r="361" spans="6:7" x14ac:dyDescent="0.2">
      <c r="F361" s="31"/>
      <c r="G361" s="31"/>
    </row>
    <row r="362" spans="6:7" x14ac:dyDescent="0.2">
      <c r="F362" s="31"/>
      <c r="G362" s="31"/>
    </row>
    <row r="363" spans="6:7" x14ac:dyDescent="0.2">
      <c r="F363" s="31"/>
      <c r="G363" s="31"/>
    </row>
    <row r="364" spans="6:7" x14ac:dyDescent="0.2">
      <c r="F364" s="31"/>
      <c r="G364" s="31"/>
    </row>
    <row r="365" spans="6:7" x14ac:dyDescent="0.2">
      <c r="F365" s="31"/>
      <c r="G365" s="31"/>
    </row>
    <row r="366" spans="6:7" x14ac:dyDescent="0.2">
      <c r="F366" s="31"/>
      <c r="G366" s="31"/>
    </row>
    <row r="367" spans="6:7" x14ac:dyDescent="0.2">
      <c r="F367" s="31"/>
      <c r="G367" s="31"/>
    </row>
    <row r="368" spans="6:7" x14ac:dyDescent="0.2">
      <c r="F368" s="31"/>
      <c r="G368" s="31"/>
    </row>
    <row r="369" spans="6:7" x14ac:dyDescent="0.2">
      <c r="F369" s="31"/>
      <c r="G369" s="31"/>
    </row>
    <row r="370" spans="6:7" x14ac:dyDescent="0.2">
      <c r="F370" s="31"/>
      <c r="G370" s="31"/>
    </row>
    <row r="371" spans="6:7" x14ac:dyDescent="0.2">
      <c r="F371" s="31"/>
      <c r="G371" s="31"/>
    </row>
    <row r="372" spans="6:7" x14ac:dyDescent="0.2">
      <c r="F372" s="31"/>
      <c r="G372" s="31"/>
    </row>
    <row r="373" spans="6:7" x14ac:dyDescent="0.2">
      <c r="F373" s="31"/>
      <c r="G373" s="31"/>
    </row>
    <row r="374" spans="6:7" x14ac:dyDescent="0.2">
      <c r="F374" s="31"/>
      <c r="G374" s="31"/>
    </row>
    <row r="375" spans="6:7" x14ac:dyDescent="0.2">
      <c r="F375" s="31"/>
      <c r="G375" s="31"/>
    </row>
    <row r="376" spans="6:7" x14ac:dyDescent="0.2">
      <c r="F376" s="31"/>
      <c r="G376" s="31"/>
    </row>
    <row r="377" spans="6:7" x14ac:dyDescent="0.2">
      <c r="F377" s="31"/>
      <c r="G377" s="31"/>
    </row>
    <row r="378" spans="6:7" x14ac:dyDescent="0.2">
      <c r="F378" s="31"/>
      <c r="G378" s="31"/>
    </row>
    <row r="379" spans="6:7" x14ac:dyDescent="0.2">
      <c r="F379" s="31"/>
      <c r="G379" s="31"/>
    </row>
    <row r="380" spans="6:7" x14ac:dyDescent="0.2">
      <c r="F380" s="31"/>
      <c r="G380" s="31"/>
    </row>
    <row r="381" spans="6:7" x14ac:dyDescent="0.2">
      <c r="F381" s="31"/>
      <c r="G381" s="31"/>
    </row>
    <row r="382" spans="6:7" x14ac:dyDescent="0.2">
      <c r="F382" s="31"/>
      <c r="G382" s="31"/>
    </row>
    <row r="383" spans="6:7" x14ac:dyDescent="0.2">
      <c r="F383" s="31"/>
      <c r="G383" s="31"/>
    </row>
    <row r="384" spans="6:7" x14ac:dyDescent="0.2">
      <c r="F384" s="31"/>
      <c r="G384" s="31"/>
    </row>
    <row r="385" spans="6:7" x14ac:dyDescent="0.2">
      <c r="F385" s="31"/>
      <c r="G385" s="31"/>
    </row>
    <row r="386" spans="6:7" x14ac:dyDescent="0.2">
      <c r="G386" s="31"/>
    </row>
    <row r="387" spans="6:7" x14ac:dyDescent="0.2">
      <c r="G387" s="31"/>
    </row>
    <row r="388" spans="6:7" x14ac:dyDescent="0.2">
      <c r="G388" s="31"/>
    </row>
    <row r="389" spans="6:7" x14ac:dyDescent="0.2">
      <c r="G389" s="31"/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Props1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AURENGE Loïc</cp:lastModifiedBy>
  <dcterms:created xsi:type="dcterms:W3CDTF">2017-06-12T22:45:47Z</dcterms:created>
  <dcterms:modified xsi:type="dcterms:W3CDTF">2024-11-01T16:40:45Z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