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0291F9B2-F772-413E-A132-C268A07D52B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I11" i="3"/>
  <c r="F31" i="4" l="1"/>
  <c r="E31" i="4"/>
  <c r="H29" i="4"/>
  <c r="H31" i="4" s="1"/>
  <c r="G31" i="4" s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s="1"/>
  <c r="H13" i="4" l="1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<sst xmlns="http://schemas.openxmlformats.org/spreadsheetml/2006/main" count="572" uniqueCount="136">
  <si>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</si>
  <si>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</si>
  <si>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</si>
  <si>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</si>
  <si>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</si>
  <si>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</si>
  <si>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</si>
  <si>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</si>
  <si>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</si>
  <si>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</si>
  <si>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</si>
  <si>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</si>
  <si>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</si>
  <si>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</si>
  <si>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</si>
  <si>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</si>
  <si>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</si>
  <si>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</si>
  <si>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</si>
  <si>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</si>
  <si>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</si>
  <si>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</si>
  <si>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</si>
  <si>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</si>
  <si>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</si>
  <si>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</si>
  <si>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</si>
  <si>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</si>
  <si>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</si>
  <si>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</si>
  <si>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</si>
  <si>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</si>
  <si>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</si>
  <si>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</si>
  <si>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</si>
  <si>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</si>
  <si>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</si>
  <si>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</si>
  <si>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</si>
  <si>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</si>
  <si>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</si>
  <si>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</si>
  <si>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</si>
  <si>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</si>
  <si>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</si>
  <si>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</si>
  <si>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</si>
  <si>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</si>
  <si>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</si>
  <si>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</si>
  <si>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</si>
  <si>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</si>
  <si>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</si>
  <si>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</si>
  <si>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</si>
  <si>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</si>
  <si>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</si>
  <si>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</si>
  <si>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</si>
  <si>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</si>
  <si>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</si>
  <si>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</si>
  <si>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</si>
  <si>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</si>
  <si>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</si>
  <si>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</si>
  <si>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</si>
  <si>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</si>
  <si>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</si>
  <si>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</si>
  <si>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</si>
  <si>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</si>
  <si>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</si>
  <si>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Purchases of its own shares between 06/05/24 and 10/05/24</t>
  </si>
  <si>
    <t>06.-10.05.2024</t>
  </si>
  <si>
    <t>Woche 19</t>
  </si>
  <si>
    <t>OD_7y5m6Hl-00</t>
  </si>
  <si>
    <t>OD_7y5yQNU-00</t>
  </si>
  <si>
    <t>OD_7y69xWJ-00</t>
  </si>
  <si>
    <t>OD_7y6GUeA-00</t>
  </si>
  <si>
    <t>OD_7y6O5bQ-00</t>
  </si>
  <si>
    <t>OD_7y6O5bR-01</t>
  </si>
  <si>
    <t>OD_7y6kVbP-00</t>
  </si>
  <si>
    <t>OD_7y7OZTP-00</t>
  </si>
  <si>
    <t>OD_7y7gIGC-00</t>
  </si>
  <si>
    <t>OD_7y7gIL5-00</t>
  </si>
  <si>
    <t>OD_7yBdPMU-00</t>
  </si>
  <si>
    <t>OD_7yBteab-00</t>
  </si>
  <si>
    <t>OD_7yBteab-02</t>
  </si>
  <si>
    <t>OD_7yCIByf-00</t>
  </si>
  <si>
    <t>OD_7yCj7qw-00</t>
  </si>
  <si>
    <t>OD_7yCzXVQ-00</t>
  </si>
  <si>
    <t>OD_7yCzXcc-00</t>
  </si>
  <si>
    <t>OD_7yDRq3O-00</t>
  </si>
  <si>
    <t>OD_7yDV1Sw-00</t>
  </si>
  <si>
    <t>OD_7yDV7NX-00</t>
  </si>
  <si>
    <t>OD_7yDV9M1-00</t>
  </si>
  <si>
    <t>OD_7yDVLOF-00</t>
  </si>
  <si>
    <t>OD_7yDW755-01</t>
  </si>
  <si>
    <t>OD_7yDXc4i-00</t>
  </si>
  <si>
    <t>OD_7yDY5e8-00</t>
  </si>
  <si>
    <t>OD_7yHP6Zt-00</t>
  </si>
  <si>
    <t>OD_7yHP6Zt-02</t>
  </si>
  <si>
    <t>OD_7yHP6Zu-00</t>
  </si>
  <si>
    <t>OD_7yHYqtp-00</t>
  </si>
  <si>
    <t>OD_7yHhw6W-00</t>
  </si>
  <si>
    <t>OD_7yHxRLN-00</t>
  </si>
  <si>
    <t>OD_7yIDSSr-00</t>
  </si>
  <si>
    <t>OD_7yIiSbc-00</t>
  </si>
  <si>
    <t>OD_7yIiWNw-00</t>
  </si>
  <si>
    <t>OD_7yIv8RI-00</t>
  </si>
  <si>
    <t>OD_7yJHUwO-00</t>
  </si>
  <si>
    <t>OD_7yJLT3i-00</t>
  </si>
  <si>
    <t>OD_7yNYpcx-00</t>
  </si>
  <si>
    <t>OD_7yNYq9g-00</t>
  </si>
  <si>
    <t>OD_7yNbskt-00</t>
  </si>
  <si>
    <t>OD_7yNjjYN-00</t>
  </si>
  <si>
    <t>OD_7yNjjYN-02</t>
  </si>
  <si>
    <t>OD_7yNu1sn-00</t>
  </si>
  <si>
    <t>OD_7yOBots-00</t>
  </si>
  <si>
    <t>OD_7yOaEAS-00</t>
  </si>
  <si>
    <t>OD_7yP8pnI-00</t>
  </si>
  <si>
    <t>OD_7yPEooG-00</t>
  </si>
  <si>
    <t>OD_7yT5SVO-00</t>
  </si>
  <si>
    <t>OD_7yTIrvH-00</t>
  </si>
  <si>
    <t>OD_7yTYE3g-00</t>
  </si>
  <si>
    <t>OD_7yTeRas-00</t>
  </si>
  <si>
    <t>OD_7yTgSz4-00</t>
  </si>
  <si>
    <t>OD_7yTjVKU-00</t>
  </si>
  <si>
    <t>OD_7yU6Q1I-00</t>
  </si>
  <si>
    <t>OD_7yUJrFQ-00</t>
  </si>
  <si>
    <t>OD_7yUZJbp-00</t>
  </si>
  <si>
    <t>OD_7yUzLvl-00</t>
  </si>
  <si>
    <t>OD_7yUzLvl-02</t>
  </si>
  <si>
    <t>OD_7yV03HU-00</t>
  </si>
  <si>
    <t>OD_7yV03HU-02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</si>
</sst>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J74" sqref="J15:J74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73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45418</v>
      </c>
      <c r="D6" s="9" t="s">
        <v>21</v>
      </c>
      <c r="E6" s="12">
        <v>2728</v>
      </c>
      <c r="F6" s="13">
        <v>18.621811000000001</v>
      </c>
      <c r="G6" s="14">
        <f>SUM(E6*F6)</f>
        <v>50800.300408000003</v>
      </c>
      <c r="H6" s="45">
        <f>ROUND(E6*F6,2)</f>
        <v>50800.3</v>
      </c>
      <c r="I6" s="31">
        <v>3.567677101786521E-5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45419</v>
      </c>
      <c r="D7" s="9" t="s">
        <v>21</v>
      </c>
      <c r="E7" s="12">
        <v>2914</v>
      </c>
      <c r="F7" s="13">
        <v>18.728442000000001</v>
      </c>
      <c r="G7" s="14">
        <f>SUM(E7*F7)</f>
        <v>54574.679988000004</v>
      </c>
      <c r="H7" s="45">
        <f t="shared" ref="H7:H9" si="0">ROUND(E7*F7,2)</f>
        <v>54574.68</v>
      </c>
      <c r="I7" s="31">
        <v>3.8109278132719652E-5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45420</v>
      </c>
      <c r="D8" s="9" t="s">
        <v>21</v>
      </c>
      <c r="E8" s="12">
        <v>3032</v>
      </c>
      <c r="F8" s="13">
        <v>18.725698999999999</v>
      </c>
      <c r="G8" s="14">
        <f>SUM(E8*F8)</f>
        <v>56776.319367999997</v>
      </c>
      <c r="H8" s="45">
        <f t="shared" ref="H8" si="1">ROUND(E8*F8,2)</f>
        <v>56776.32</v>
      </c>
      <c r="I8" s="31">
        <v>3.9652481571175704E-5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45421</v>
      </c>
      <c r="D9" s="9" t="s">
        <v>21</v>
      </c>
      <c r="E9" s="12">
        <v>2506</v>
      </c>
      <c r="F9" s="13">
        <v>18.654222000000001</v>
      </c>
      <c r="G9" s="14"/>
      <c r="H9" s="45">
        <f t="shared" si="0"/>
        <v>46747.48</v>
      </c>
      <c r="I9" s="31">
        <v>3.2773456074329255E-5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45422</v>
      </c>
      <c r="D10" s="9" t="s">
        <v>21</v>
      </c>
      <c r="E10" s="12">
        <v>3240</v>
      </c>
      <c r="F10" s="13">
        <v>18.807790000000001</v>
      </c>
      <c r="G10" s="14"/>
      <c r="H10" s="45">
        <f t="shared" ref="H10" si="2">ROUND(E10*F10,2)</f>
        <v>60937.24</v>
      </c>
      <c r="I10" s="31">
        <v>4.2372704581335509E-5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14420</v>
      </c>
      <c r="F11" s="48">
        <f>SUMPRODUCT(E6:E10,F6:F10)/E11</f>
        <v>18.712622725104023</v>
      </c>
      <c r="G11" s="20"/>
      <c r="H11" s="49">
        <f>SUM(H6:H10)</f>
        <v>269836.02</v>
      </c>
      <c r="I11" s="50">
        <f>SUM(I6:I10)</f>
        <v>1.8858469137742533E-4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45418.395416666666</v>
      </c>
      <c r="F15" s="4" t="s">
        <v>21</v>
      </c>
      <c r="G15" s="4"/>
      <c r="H15" s="6">
        <v>18.600000000000001</v>
      </c>
      <c r="I15" s="4" t="s">
        <v>0</v>
      </c>
      <c r="J15" s="7">
        <v>364</v>
      </c>
      <c r="K15" s="4" t="s">
        <v>18</v>
      </c>
      <c r="L15" s="4" t="s">
        <v>76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45418.429409722223</v>
      </c>
      <c r="F16" s="4" t="s">
        <v>21</v>
      </c>
      <c r="G16" s="4"/>
      <c r="H16" s="6">
        <v>18.62</v>
      </c>
      <c r="I16" s="4" t="s">
        <v>0</v>
      </c>
      <c r="J16" s="7">
        <v>5</v>
      </c>
      <c r="K16" s="4" t="s">
        <v>18</v>
      </c>
      <c r="L16" s="4" t="s">
        <v>77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45418.461226851854</v>
      </c>
      <c r="F17" s="4" t="s">
        <v>21</v>
      </c>
      <c r="G17" s="4"/>
      <c r="H17" s="6">
        <v>18.62</v>
      </c>
      <c r="I17" s="4" t="s">
        <v>0</v>
      </c>
      <c r="J17" s="7">
        <v>22</v>
      </c>
      <c r="K17" s="4" t="s">
        <v>18</v>
      </c>
      <c r="L17" s="4" t="s">
        <v>78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45418.479259259257</v>
      </c>
      <c r="F18" s="4" t="s">
        <v>21</v>
      </c>
      <c r="G18" s="4"/>
      <c r="H18" s="6">
        <v>18.62</v>
      </c>
      <c r="I18" s="4" t="s">
        <v>0</v>
      </c>
      <c r="J18" s="7">
        <v>5</v>
      </c>
      <c r="K18" s="4" t="s">
        <v>18</v>
      </c>
      <c r="L18" s="4" t="s">
        <v>79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45418.500208333331</v>
      </c>
      <c r="F19" s="4" t="s">
        <v>21</v>
      </c>
      <c r="G19" s="4"/>
      <c r="H19" s="6">
        <v>18.62</v>
      </c>
      <c r="I19" s="4" t="s">
        <v>0</v>
      </c>
      <c r="J19" s="7">
        <v>350</v>
      </c>
      <c r="K19" s="4" t="s">
        <v>18</v>
      </c>
      <c r="L19" s="4" t="s">
        <v>80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45418.500208333331</v>
      </c>
      <c r="F20" s="4" t="s">
        <v>21</v>
      </c>
      <c r="G20" s="4"/>
      <c r="H20" s="6">
        <v>18.62</v>
      </c>
      <c r="I20" s="4" t="s">
        <v>0</v>
      </c>
      <c r="J20" s="7">
        <v>455</v>
      </c>
      <c r="K20" s="4" t="s">
        <v>18</v>
      </c>
      <c r="L20" s="4" t="s">
        <v>81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45418.562048611115</v>
      </c>
      <c r="F21" s="4" t="s">
        <v>21</v>
      </c>
      <c r="G21" s="4"/>
      <c r="H21" s="6">
        <v>18.66</v>
      </c>
      <c r="I21" s="4" t="s">
        <v>0</v>
      </c>
      <c r="J21" s="7">
        <v>382</v>
      </c>
      <c r="K21" s="4" t="s">
        <v>18</v>
      </c>
      <c r="L21" s="4" t="s">
        <v>82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45418.67255787037</v>
      </c>
      <c r="F22" s="4" t="s">
        <v>21</v>
      </c>
      <c r="G22" s="4"/>
      <c r="H22" s="6">
        <v>18.64</v>
      </c>
      <c r="I22" s="4" t="s">
        <v>0</v>
      </c>
      <c r="J22" s="7">
        <v>496</v>
      </c>
      <c r="K22" s="4" t="s">
        <v>18</v>
      </c>
      <c r="L22" s="4" t="s">
        <v>83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45418.721446759257</v>
      </c>
      <c r="F23" s="4" t="s">
        <v>21</v>
      </c>
      <c r="G23" s="4"/>
      <c r="H23" s="6">
        <v>18.600000000000001</v>
      </c>
      <c r="I23" s="4" t="s">
        <v>0</v>
      </c>
      <c r="J23" s="7">
        <v>147</v>
      </c>
      <c r="K23" s="4" t="s">
        <v>18</v>
      </c>
      <c r="L23" s="4" t="s">
        <v>84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45418.721446759257</v>
      </c>
      <c r="F24" s="4" t="s">
        <v>21</v>
      </c>
      <c r="G24" s="4"/>
      <c r="H24" s="6">
        <v>18.600000000000001</v>
      </c>
      <c r="I24" s="4" t="s">
        <v>0</v>
      </c>
      <c r="J24" s="7">
        <v>502</v>
      </c>
      <c r="K24" s="4" t="s">
        <v>18</v>
      </c>
      <c r="L24" s="4" t="s">
        <v>85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45419.397569444445</v>
      </c>
      <c r="F25" s="4" t="s">
        <v>21</v>
      </c>
      <c r="G25" s="4"/>
      <c r="H25" s="6">
        <v>18.899999999999999</v>
      </c>
      <c r="I25" s="4" t="s">
        <v>0</v>
      </c>
      <c r="J25" s="7">
        <v>226</v>
      </c>
      <c r="K25" s="4" t="s">
        <v>18</v>
      </c>
      <c r="L25" s="4" t="s">
        <v>86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45419.442384259259</v>
      </c>
      <c r="F26" s="4" t="s">
        <v>21</v>
      </c>
      <c r="G26" s="4"/>
      <c r="H26" s="6">
        <v>18.8</v>
      </c>
      <c r="I26" s="4" t="s">
        <v>0</v>
      </c>
      <c r="J26" s="7">
        <v>327</v>
      </c>
      <c r="K26" s="4" t="s">
        <v>18</v>
      </c>
      <c r="L26" s="4" t="s">
        <v>87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45419.442384259259</v>
      </c>
      <c r="F27" s="4" t="s">
        <v>21</v>
      </c>
      <c r="G27" s="4"/>
      <c r="H27" s="6">
        <v>18.8</v>
      </c>
      <c r="I27" s="4" t="s">
        <v>0</v>
      </c>
      <c r="J27" s="7">
        <v>296</v>
      </c>
      <c r="K27" s="4" t="s">
        <v>18</v>
      </c>
      <c r="L27" s="4" t="s">
        <v>88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45419.510069444441</v>
      </c>
      <c r="F28" s="4" t="s">
        <v>21</v>
      </c>
      <c r="G28" s="4"/>
      <c r="H28" s="6">
        <v>18.78</v>
      </c>
      <c r="I28" s="4" t="s">
        <v>0</v>
      </c>
      <c r="J28" s="7">
        <v>584</v>
      </c>
      <c r="K28" s="4" t="s">
        <v>18</v>
      </c>
      <c r="L28" s="4" t="s">
        <v>89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45419.584363425929</v>
      </c>
      <c r="F29" s="4" t="s">
        <v>21</v>
      </c>
      <c r="G29" s="4"/>
      <c r="H29" s="6">
        <v>18.68</v>
      </c>
      <c r="I29" s="4" t="s">
        <v>0</v>
      </c>
      <c r="J29" s="7">
        <v>364</v>
      </c>
      <c r="K29" s="4" t="s">
        <v>18</v>
      </c>
      <c r="L29" s="4" t="s">
        <v>90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45419.629641203705</v>
      </c>
      <c r="F30" s="4" t="s">
        <v>21</v>
      </c>
      <c r="G30" s="4"/>
      <c r="H30" s="6">
        <v>18.66</v>
      </c>
      <c r="I30" s="4" t="s">
        <v>0</v>
      </c>
      <c r="J30" s="7">
        <v>53</v>
      </c>
      <c r="K30" s="4" t="s">
        <v>18</v>
      </c>
      <c r="L30" s="4" t="s">
        <v>91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45419.629652777781</v>
      </c>
      <c r="F31" s="4" t="s">
        <v>21</v>
      </c>
      <c r="G31" s="4"/>
      <c r="H31" s="6">
        <v>18.66</v>
      </c>
      <c r="I31" s="4" t="s">
        <v>0</v>
      </c>
      <c r="J31" s="7">
        <v>272</v>
      </c>
      <c r="K31" s="4" t="s">
        <v>18</v>
      </c>
      <c r="L31" s="4" t="s">
        <v>92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45419.707708333335</v>
      </c>
      <c r="F32" s="4" t="s">
        <v>21</v>
      </c>
      <c r="G32" s="4"/>
      <c r="H32" s="6">
        <v>18.62</v>
      </c>
      <c r="I32" s="4" t="s">
        <v>0</v>
      </c>
      <c r="J32" s="7">
        <v>423</v>
      </c>
      <c r="K32" s="4" t="s">
        <v>18</v>
      </c>
      <c r="L32" s="4" t="s">
        <v>93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45419.716493055559</v>
      </c>
      <c r="F33" s="4" t="s">
        <v>21</v>
      </c>
      <c r="G33" s="4"/>
      <c r="H33" s="6">
        <v>18.600000000000001</v>
      </c>
      <c r="I33" s="4" t="s">
        <v>0</v>
      </c>
      <c r="J33" s="7">
        <v>19</v>
      </c>
      <c r="K33" s="4" t="s">
        <v>18</v>
      </c>
      <c r="L33" s="4" t="s">
        <v>94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45419.716747685183</v>
      </c>
      <c r="F34" s="4" t="s">
        <v>21</v>
      </c>
      <c r="G34" s="4"/>
      <c r="H34" s="6">
        <v>18.600000000000001</v>
      </c>
      <c r="I34" s="4" t="s">
        <v>0</v>
      </c>
      <c r="J34" s="7">
        <v>1</v>
      </c>
      <c r="K34" s="4" t="s">
        <v>18</v>
      </c>
      <c r="L34" s="4" t="s">
        <v>95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45419.716840277775</v>
      </c>
      <c r="F35" s="4" t="s">
        <v>21</v>
      </c>
      <c r="G35" s="4"/>
      <c r="H35" s="6">
        <v>18.600000000000001</v>
      </c>
      <c r="I35" s="4" t="s">
        <v>0</v>
      </c>
      <c r="J35" s="7">
        <v>5</v>
      </c>
      <c r="K35" s="4" t="s">
        <v>18</v>
      </c>
      <c r="L35" s="4" t="s">
        <v>96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45419.717372685183</v>
      </c>
      <c r="F36" s="4" t="s">
        <v>21</v>
      </c>
      <c r="G36" s="4"/>
      <c r="H36" s="6">
        <v>18.600000000000001</v>
      </c>
      <c r="I36" s="4" t="s">
        <v>0</v>
      </c>
      <c r="J36" s="7">
        <v>80</v>
      </c>
      <c r="K36" s="4" t="s">
        <v>18</v>
      </c>
      <c r="L36" s="4" t="s">
        <v>97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45419.719502314816</v>
      </c>
      <c r="F37" s="4" t="s">
        <v>21</v>
      </c>
      <c r="G37" s="4"/>
      <c r="H37" s="6">
        <v>18.66</v>
      </c>
      <c r="I37" s="4" t="s">
        <v>0</v>
      </c>
      <c r="J37" s="7">
        <v>143</v>
      </c>
      <c r="K37" s="4" t="s">
        <v>18</v>
      </c>
      <c r="L37" s="4" t="s">
        <v>98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45419.723634259259</v>
      </c>
      <c r="F38" s="4" t="s">
        <v>21</v>
      </c>
      <c r="G38" s="4"/>
      <c r="H38" s="6">
        <v>18.66</v>
      </c>
      <c r="I38" s="4" t="s">
        <v>0</v>
      </c>
      <c r="J38" s="7">
        <v>25</v>
      </c>
      <c r="K38" s="4" t="s">
        <v>18</v>
      </c>
      <c r="L38" s="4" t="s">
        <v>99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45419.724953703706</v>
      </c>
      <c r="F39" s="4" t="s">
        <v>21</v>
      </c>
      <c r="G39" s="4"/>
      <c r="H39" s="6">
        <v>18.7</v>
      </c>
      <c r="I39" s="4" t="s">
        <v>0</v>
      </c>
      <c r="J39" s="7">
        <v>96</v>
      </c>
      <c r="K39" s="4" t="s">
        <v>18</v>
      </c>
      <c r="L39" s="4" t="s">
        <v>100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45420.384259259263</v>
      </c>
      <c r="F40" s="4" t="s">
        <v>21</v>
      </c>
      <c r="G40" s="4"/>
      <c r="H40" s="6">
        <v>18.920000000000002</v>
      </c>
      <c r="I40" s="4" t="s">
        <v>0</v>
      </c>
      <c r="J40" s="7">
        <v>23</v>
      </c>
      <c r="K40" s="4" t="s">
        <v>18</v>
      </c>
      <c r="L40" s="4" t="s">
        <v>101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45420.384259259263</v>
      </c>
      <c r="F41" s="4" t="s">
        <v>21</v>
      </c>
      <c r="G41" s="4"/>
      <c r="H41" s="6">
        <v>18.920000000000002</v>
      </c>
      <c r="I41" s="4" t="s">
        <v>0</v>
      </c>
      <c r="J41" s="7">
        <v>209</v>
      </c>
      <c r="K41" s="4" t="s">
        <v>18</v>
      </c>
      <c r="L41" s="4" t="s">
        <v>102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45420.384259259263</v>
      </c>
      <c r="F42" s="4" t="s">
        <v>21</v>
      </c>
      <c r="G42" s="4"/>
      <c r="H42" s="6">
        <v>18.920000000000002</v>
      </c>
      <c r="I42" s="4" t="s">
        <v>0</v>
      </c>
      <c r="J42" s="7">
        <v>64</v>
      </c>
      <c r="K42" s="4" t="s">
        <v>18</v>
      </c>
      <c r="L42" s="4" t="s">
        <v>103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45420.411145833335</v>
      </c>
      <c r="F43" s="4" t="s">
        <v>21</v>
      </c>
      <c r="G43" s="4"/>
      <c r="H43" s="6">
        <v>18.940000000000001</v>
      </c>
      <c r="I43" s="4" t="s">
        <v>0</v>
      </c>
      <c r="J43" s="7">
        <v>352</v>
      </c>
      <c r="K43" s="4" t="s">
        <v>18</v>
      </c>
      <c r="L43" s="4" t="s">
        <v>104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45420.436203703706</v>
      </c>
      <c r="F44" s="4" t="s">
        <v>21</v>
      </c>
      <c r="G44" s="4"/>
      <c r="H44" s="6">
        <v>18.920000000000002</v>
      </c>
      <c r="I44" s="4" t="s">
        <v>0</v>
      </c>
      <c r="J44" s="7">
        <v>287</v>
      </c>
      <c r="K44" s="4" t="s">
        <v>18</v>
      </c>
      <c r="L44" s="4" t="s">
        <v>105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45420.47896990741</v>
      </c>
      <c r="F45" s="4" t="s">
        <v>21</v>
      </c>
      <c r="G45" s="4"/>
      <c r="H45" s="6">
        <v>18.86</v>
      </c>
      <c r="I45" s="4" t="s">
        <v>0</v>
      </c>
      <c r="J45" s="7">
        <v>354</v>
      </c>
      <c r="K45" s="4" t="s">
        <v>18</v>
      </c>
      <c r="L45" s="4" t="s">
        <v>106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45420.523148148146</v>
      </c>
      <c r="F46" s="4" t="s">
        <v>21</v>
      </c>
      <c r="G46" s="4"/>
      <c r="H46" s="6">
        <v>18.760000000000002</v>
      </c>
      <c r="I46" s="4" t="s">
        <v>0</v>
      </c>
      <c r="J46" s="7">
        <v>340</v>
      </c>
      <c r="K46" s="4" t="s">
        <v>18</v>
      </c>
      <c r="L46" s="4" t="s">
        <v>107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45420.608668981484</v>
      </c>
      <c r="F47" s="4" t="s">
        <v>21</v>
      </c>
      <c r="G47" s="4"/>
      <c r="H47" s="6">
        <v>18.62</v>
      </c>
      <c r="I47" s="4" t="s">
        <v>0</v>
      </c>
      <c r="J47" s="7">
        <v>290</v>
      </c>
      <c r="K47" s="4" t="s">
        <v>18</v>
      </c>
      <c r="L47" s="4" t="s">
        <v>108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45420.608831018515</v>
      </c>
      <c r="F48" s="4" t="s">
        <v>21</v>
      </c>
      <c r="G48" s="4"/>
      <c r="H48" s="6">
        <v>18.62</v>
      </c>
      <c r="I48" s="4" t="s">
        <v>0</v>
      </c>
      <c r="J48" s="7">
        <v>7</v>
      </c>
      <c r="K48" s="4" t="s">
        <v>18</v>
      </c>
      <c r="L48" s="4" t="s">
        <v>109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45420.643634259257</v>
      </c>
      <c r="F49" s="4" t="s">
        <v>21</v>
      </c>
      <c r="G49" s="4"/>
      <c r="H49" s="6">
        <v>18.600000000000001</v>
      </c>
      <c r="I49" s="4" t="s">
        <v>0</v>
      </c>
      <c r="J49" s="7">
        <v>331</v>
      </c>
      <c r="K49" s="4" t="s">
        <v>18</v>
      </c>
      <c r="L49" s="4" t="s">
        <v>110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45420.705312500002</v>
      </c>
      <c r="F50" s="4" t="s">
        <v>21</v>
      </c>
      <c r="G50" s="4"/>
      <c r="H50" s="6">
        <v>18.5</v>
      </c>
      <c r="I50" s="4" t="s">
        <v>0</v>
      </c>
      <c r="J50" s="7">
        <v>571</v>
      </c>
      <c r="K50" s="4" t="s">
        <v>18</v>
      </c>
      <c r="L50" s="4" t="s">
        <v>111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45420.716261574074</v>
      </c>
      <c r="F51" s="4" t="s">
        <v>21</v>
      </c>
      <c r="G51" s="4"/>
      <c r="H51" s="6">
        <v>18.5</v>
      </c>
      <c r="I51" s="4" t="s">
        <v>0</v>
      </c>
      <c r="J51" s="7">
        <v>204</v>
      </c>
      <c r="K51" s="4" t="s">
        <v>18</v>
      </c>
      <c r="L51" s="4" t="s">
        <v>112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45421.437222222223</v>
      </c>
      <c r="F52" s="4" t="s">
        <v>21</v>
      </c>
      <c r="G52" s="4"/>
      <c r="H52" s="6">
        <v>18.62</v>
      </c>
      <c r="I52" s="4" t="s">
        <v>0</v>
      </c>
      <c r="J52" s="7">
        <v>623</v>
      </c>
      <c r="K52" s="4" t="s">
        <v>18</v>
      </c>
      <c r="L52" s="4" t="s">
        <v>113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45421.437245370369</v>
      </c>
      <c r="F53" s="4" t="s">
        <v>21</v>
      </c>
      <c r="G53" s="4"/>
      <c r="H53" s="6">
        <v>18.64</v>
      </c>
      <c r="I53" s="4" t="s">
        <v>0</v>
      </c>
      <c r="J53" s="7">
        <v>149</v>
      </c>
      <c r="K53" s="4" t="s">
        <v>18</v>
      </c>
      <c r="L53" s="4" t="s">
        <v>114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45421.445636574077</v>
      </c>
      <c r="F54" s="4" t="s">
        <v>21</v>
      </c>
      <c r="G54" s="4"/>
      <c r="H54" s="6">
        <v>18.66</v>
      </c>
      <c r="I54" s="4" t="s">
        <v>0</v>
      </c>
      <c r="J54" s="7">
        <v>83</v>
      </c>
      <c r="K54" s="4" t="s">
        <v>18</v>
      </c>
      <c r="L54" s="4" t="s">
        <v>115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45421.467291666668</v>
      </c>
      <c r="F55" s="4" t="s">
        <v>21</v>
      </c>
      <c r="G55" s="4"/>
      <c r="H55" s="6">
        <v>18.579999999999998</v>
      </c>
      <c r="I55" s="4" t="s">
        <v>0</v>
      </c>
      <c r="J55" s="7">
        <v>159</v>
      </c>
      <c r="K55" s="4" t="s">
        <v>18</v>
      </c>
      <c r="L55" s="4" t="s">
        <v>116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45421.467291666668</v>
      </c>
      <c r="F56" s="4" t="s">
        <v>21</v>
      </c>
      <c r="G56" s="4"/>
      <c r="H56" s="6">
        <v>18.579999999999998</v>
      </c>
      <c r="I56" s="4" t="s">
        <v>0</v>
      </c>
      <c r="J56" s="7">
        <v>157</v>
      </c>
      <c r="K56" s="4" t="s">
        <v>18</v>
      </c>
      <c r="L56" s="4" t="s">
        <v>117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45421.495694444442</v>
      </c>
      <c r="F57" s="4" t="s">
        <v>21</v>
      </c>
      <c r="G57" s="4"/>
      <c r="H57" s="6">
        <v>18.62</v>
      </c>
      <c r="I57" s="4" t="s">
        <v>0</v>
      </c>
      <c r="J57" s="7">
        <v>329</v>
      </c>
      <c r="K57" s="4" t="s">
        <v>18</v>
      </c>
      <c r="L57" s="4" t="s">
        <v>118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45421.544768518521</v>
      </c>
      <c r="F58" s="4" t="s">
        <v>21</v>
      </c>
      <c r="G58" s="4"/>
      <c r="H58" s="6">
        <v>18.62</v>
      </c>
      <c r="I58" s="4" t="s">
        <v>0</v>
      </c>
      <c r="J58" s="7">
        <v>85</v>
      </c>
      <c r="K58" s="4" t="s">
        <v>18</v>
      </c>
      <c r="L58" s="4" t="s">
        <v>119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45421.61209490741</v>
      </c>
      <c r="F59" s="4" t="s">
        <v>21</v>
      </c>
      <c r="G59" s="4"/>
      <c r="H59" s="6">
        <v>18.72</v>
      </c>
      <c r="I59" s="4" t="s">
        <v>0</v>
      </c>
      <c r="J59" s="7">
        <v>457</v>
      </c>
      <c r="K59" s="4" t="s">
        <v>18</v>
      </c>
      <c r="L59" s="4" t="s">
        <v>120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45421.707557870373</v>
      </c>
      <c r="F60" s="4" t="s">
        <v>21</v>
      </c>
      <c r="G60" s="4"/>
      <c r="H60" s="6">
        <v>18.72</v>
      </c>
      <c r="I60" s="4" t="s">
        <v>0</v>
      </c>
      <c r="J60" s="7">
        <v>45</v>
      </c>
      <c r="K60" s="4" t="s">
        <v>18</v>
      </c>
      <c r="L60" s="4" t="s">
        <v>121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45421.724062499998</v>
      </c>
      <c r="F61" s="4" t="s">
        <v>21</v>
      </c>
      <c r="G61" s="4"/>
      <c r="H61" s="6">
        <v>18.72</v>
      </c>
      <c r="I61" s="4" t="s">
        <v>0</v>
      </c>
      <c r="J61" s="7">
        <v>419</v>
      </c>
      <c r="K61" s="4" t="s">
        <v>18</v>
      </c>
      <c r="L61" s="4" t="s">
        <v>122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45422.382326388892</v>
      </c>
      <c r="F62" s="4" t="s">
        <v>21</v>
      </c>
      <c r="G62" s="4"/>
      <c r="H62" s="6">
        <v>18.84</v>
      </c>
      <c r="I62" s="4" t="s">
        <v>0</v>
      </c>
      <c r="J62" s="7">
        <v>275</v>
      </c>
      <c r="K62" s="4" t="s">
        <v>18</v>
      </c>
      <c r="L62" s="4" t="s">
        <v>123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45422.419317129628</v>
      </c>
      <c r="F63" s="4" t="s">
        <v>21</v>
      </c>
      <c r="G63" s="4"/>
      <c r="H63" s="6">
        <v>18.84</v>
      </c>
      <c r="I63" s="4" t="s">
        <v>0</v>
      </c>
      <c r="J63" s="7">
        <v>460</v>
      </c>
      <c r="K63" s="4" t="s">
        <v>18</v>
      </c>
      <c r="L63" s="4" t="s">
        <v>124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45422.461678240739</v>
      </c>
      <c r="F64" s="4" t="s">
        <v>21</v>
      </c>
      <c r="G64" s="4"/>
      <c r="H64" s="6">
        <v>18.8</v>
      </c>
      <c r="I64" s="4" t="s">
        <v>0</v>
      </c>
      <c r="J64" s="7">
        <v>212</v>
      </c>
      <c r="K64" s="4" t="s">
        <v>18</v>
      </c>
      <c r="L64" s="4" t="s">
        <v>125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45422.478831018518</v>
      </c>
      <c r="F65" s="4" t="s">
        <v>21</v>
      </c>
      <c r="G65" s="4"/>
      <c r="H65" s="6">
        <v>18.8</v>
      </c>
      <c r="I65" s="4" t="s">
        <v>0</v>
      </c>
      <c r="J65" s="7">
        <v>15</v>
      </c>
      <c r="K65" s="4" t="s">
        <v>18</v>
      </c>
      <c r="L65" s="4" t="s">
        <v>126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45422.484409722223</v>
      </c>
      <c r="F66" s="4" t="s">
        <v>21</v>
      </c>
      <c r="G66" s="4"/>
      <c r="H66" s="6">
        <v>18.8</v>
      </c>
      <c r="I66" s="4" t="s">
        <v>0</v>
      </c>
      <c r="J66" s="7">
        <v>127</v>
      </c>
      <c r="K66" s="4" t="s">
        <v>18</v>
      </c>
      <c r="L66" s="4" t="s">
        <v>127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45422.492789351854</v>
      </c>
      <c r="F67" s="4" t="s">
        <v>21</v>
      </c>
      <c r="G67" s="4"/>
      <c r="H67" s="6">
        <v>18.8</v>
      </c>
      <c r="I67" s="4" t="s">
        <v>0</v>
      </c>
      <c r="J67" s="7">
        <v>309</v>
      </c>
      <c r="K67" s="4" t="s">
        <v>18</v>
      </c>
      <c r="L67" s="4" t="s">
        <v>128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45422.556006944447</v>
      </c>
      <c r="F68" s="4" t="s">
        <v>21</v>
      </c>
      <c r="G68" s="4"/>
      <c r="H68" s="6">
        <v>18.899999999999999</v>
      </c>
      <c r="I68" s="4" t="s">
        <v>0</v>
      </c>
      <c r="J68" s="7">
        <v>62</v>
      </c>
      <c r="K68" s="4" t="s">
        <v>18</v>
      </c>
      <c r="L68" s="4" t="s">
        <v>129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45422.59306712963</v>
      </c>
      <c r="F69" s="4" t="s">
        <v>21</v>
      </c>
      <c r="G69" s="4"/>
      <c r="H69" s="6">
        <v>18.899999999999999</v>
      </c>
      <c r="I69" s="4" t="s">
        <v>0</v>
      </c>
      <c r="J69" s="7">
        <v>319</v>
      </c>
      <c r="K69" s="4" t="s">
        <v>18</v>
      </c>
      <c r="L69" s="4" t="s">
        <v>130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45422.635706018518</v>
      </c>
      <c r="F70" s="4" t="s">
        <v>21</v>
      </c>
      <c r="G70" s="4"/>
      <c r="H70" s="6">
        <v>18.84</v>
      </c>
      <c r="I70" s="4" t="s">
        <v>0</v>
      </c>
      <c r="J70" s="7">
        <v>454</v>
      </c>
      <c r="K70" s="4" t="s">
        <v>18</v>
      </c>
      <c r="L70" s="4" t="s">
        <v>131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45422.70753472222</v>
      </c>
      <c r="F71" s="4" t="s">
        <v>21</v>
      </c>
      <c r="G71" s="4"/>
      <c r="H71" s="6">
        <v>18.739999999999998</v>
      </c>
      <c r="I71" s="4" t="s">
        <v>0</v>
      </c>
      <c r="J71" s="7">
        <v>465</v>
      </c>
      <c r="K71" s="4" t="s">
        <v>18</v>
      </c>
      <c r="L71" s="4" t="s">
        <v>132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45422.70753472222</v>
      </c>
      <c r="F72" s="4" t="s">
        <v>21</v>
      </c>
      <c r="G72" s="4"/>
      <c r="H72" s="6">
        <v>18.739999999999998</v>
      </c>
      <c r="I72" s="4" t="s">
        <v>0</v>
      </c>
      <c r="J72" s="7">
        <v>306</v>
      </c>
      <c r="K72" s="4" t="s">
        <v>18</v>
      </c>
      <c r="L72" s="4" t="s">
        <v>133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45422.709467592591</v>
      </c>
      <c r="F73" s="4" t="s">
        <v>21</v>
      </c>
      <c r="G73" s="4"/>
      <c r="H73" s="6">
        <v>18.739999999999998</v>
      </c>
      <c r="I73" s="4" t="s">
        <v>0</v>
      </c>
      <c r="J73" s="7">
        <v>124</v>
      </c>
      <c r="K73" s="4" t="s">
        <v>18</v>
      </c>
      <c r="L73" s="4" t="s">
        <v>134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45422.709467592591</v>
      </c>
      <c r="F74" s="4" t="s">
        <v>21</v>
      </c>
      <c r="G74" s="4"/>
      <c r="H74" s="6">
        <v>18.739999999999998</v>
      </c>
      <c r="I74" s="4" t="s">
        <v>0</v>
      </c>
      <c r="J74" s="7">
        <v>112</v>
      </c>
      <c r="K74" s="4" t="s">
        <v>18</v>
      </c>
      <c r="L74" s="4" t="s">
        <v>135</v>
      </c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4"/>
  <sheetViews>
    <sheetView topLeftCell="A16" workbookViewId="0">
      <selection activeCell="G29" sqref="G29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>ROUND(E26*G26,2)</f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>ROUND(E27*G27,2)</f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>ROUND(E28*G28,2)</f>
        <v>197747.79</v>
      </c>
      <c r="I28" s="26" t="s">
        <v>72</v>
      </c>
    </row>
    <row r="29" spans="4:9" x14ac:dyDescent="0.2">
      <c r="D29" s="34" t="s">
        <v>74</v>
      </c>
      <c r="E29" s="37">
        <v>14420</v>
      </c>
      <c r="F29" s="36">
        <v>1.8858469137742533E-4</v>
      </c>
      <c r="G29" s="39">
        <v>18.712622725104023</v>
      </c>
      <c r="H29" s="37">
        <f>ROUND(E29*G29,2)</f>
        <v>269836.02</v>
      </c>
      <c r="I29" s="26" t="s">
        <v>75</v>
      </c>
    </row>
    <row r="30" spans="4:9" x14ac:dyDescent="0.2">
      <c r="E30" s="37"/>
      <c r="F30" s="36"/>
      <c r="G30" s="40"/>
      <c r="H30" s="37"/>
    </row>
    <row r="31" spans="4:9" x14ac:dyDescent="0.2">
      <c r="D31" s="41" t="s">
        <v>39</v>
      </c>
      <c r="E31" s="42">
        <f>SUM(E9:E30)</f>
        <v>256313</v>
      </c>
      <c r="F31" s="43">
        <f>SUM(F9:F30)</f>
        <v>3.3196436502625488E-3</v>
      </c>
      <c r="G31" s="44">
        <f>H31/E31</f>
        <v>19.261530745611811</v>
      </c>
      <c r="H31" s="42">
        <f>SUM(H9:H30)</f>
        <v>4936980.7300000004</v>
      </c>
      <c r="I31" s="41"/>
    </row>
    <row r="32" spans="4:9" x14ac:dyDescent="0.2">
      <c r="E32" s="37"/>
      <c r="F32" s="35"/>
      <c r="G32" s="40"/>
      <c r="H32" s="37"/>
    </row>
    <row r="33" spans="5:8" x14ac:dyDescent="0.2">
      <c r="E33" s="37"/>
      <c r="F33" s="35"/>
      <c r="G33" s="40"/>
      <c r="H33" s="37"/>
    </row>
    <row r="34" spans="5:8" x14ac:dyDescent="0.2">
      <c r="E34" s="37"/>
      <c r="F34" s="35"/>
      <c r="G34" s="35"/>
      <c r="H34" s="37"/>
    </row>
    <row r="35" spans="5:8" x14ac:dyDescent="0.2">
      <c r="E35" s="37"/>
      <c r="F35" s="35"/>
      <c r="G35" s="35"/>
      <c r="H35" s="37"/>
    </row>
    <row r="36" spans="5:8" x14ac:dyDescent="0.2">
      <c r="E36" s="37"/>
      <c r="F36" s="35"/>
      <c r="G36" s="35"/>
    </row>
    <row r="37" spans="5:8" x14ac:dyDescent="0.2">
      <c r="E37" s="37"/>
      <c r="F37" s="35"/>
      <c r="G37" s="35"/>
    </row>
    <row r="38" spans="5:8" x14ac:dyDescent="0.2">
      <c r="E38" s="37"/>
      <c r="F38" s="35"/>
      <c r="G38" s="35"/>
    </row>
    <row r="39" spans="5:8" x14ac:dyDescent="0.2">
      <c r="E39" s="37"/>
      <c r="F39" s="35"/>
      <c r="G39" s="35"/>
    </row>
    <row r="40" spans="5:8" x14ac:dyDescent="0.2">
      <c r="E40" s="38"/>
      <c r="F40" s="35"/>
      <c r="G40" s="35"/>
    </row>
    <row r="41" spans="5:8" x14ac:dyDescent="0.2">
      <c r="E41" s="38"/>
      <c r="F41" s="35"/>
      <c r="G41" s="35"/>
    </row>
    <row r="42" spans="5:8" x14ac:dyDescent="0.2">
      <c r="F42" s="35"/>
      <c r="G42" s="35"/>
    </row>
    <row r="43" spans="5:8" x14ac:dyDescent="0.2">
      <c r="F43" s="35"/>
      <c r="G43" s="35"/>
    </row>
    <row r="44" spans="5:8" x14ac:dyDescent="0.2">
      <c r="F44" s="35"/>
      <c r="G44" s="35"/>
    </row>
    <row r="45" spans="5:8" x14ac:dyDescent="0.2">
      <c r="F45" s="35"/>
      <c r="G45" s="35"/>
    </row>
    <row r="46" spans="5:8" x14ac:dyDescent="0.2">
      <c r="F46" s="35"/>
      <c r="G46" s="35"/>
    </row>
    <row r="47" spans="5:8" x14ac:dyDescent="0.2">
      <c r="F47" s="35"/>
      <c r="G47" s="35"/>
    </row>
    <row r="48" spans="5:8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G361" s="35"/>
    </row>
    <row r="362" spans="6:7" x14ac:dyDescent="0.2">
      <c r="G362" s="35"/>
    </row>
    <row r="363" spans="6:7" x14ac:dyDescent="0.2">
      <c r="G363" s="35"/>
    </row>
    <row r="364" spans="6:7" x14ac:dyDescent="0.2">
      <c r="G364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SCHAEFFER Peter</cp:lastModifiedBy>
  <dcterms:created xsi:type="dcterms:W3CDTF">2017-06-12T22:45:47Z</dcterms:created>
  <dcterms:modified xsi:type="dcterms:W3CDTF">2024-05-13T08:21:29Z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